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S-JoBi623\Desktop\制作\"/>
    </mc:Choice>
  </mc:AlternateContent>
  <bookViews>
    <workbookView xWindow="0" yWindow="0" windowWidth="19368" windowHeight="9612" activeTab="4"/>
  </bookViews>
  <sheets>
    <sheet name="Sheet1" sheetId="1" r:id="rId1"/>
    <sheet name="チュートリアル" sheetId="2" r:id="rId2"/>
    <sheet name="勇者の攻撃" sheetId="5" r:id="rId3"/>
    <sheet name="キャラ操作仕様" sheetId="3" r:id="rId4"/>
    <sheet name="妖精" sheetId="4" r:id="rId5"/>
    <sheet name="画面UI" sheetId="7" r:id="rId6"/>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S256" i="5" l="1"/>
  <c r="C162" i="7"/>
  <c r="C163" i="7"/>
  <c r="C164" i="7"/>
  <c r="C165" i="7"/>
  <c r="C166" i="7"/>
  <c r="C167" i="7"/>
  <c r="C168" i="7"/>
  <c r="C169" i="7"/>
  <c r="C170" i="7"/>
  <c r="C171" i="7"/>
  <c r="C172" i="7"/>
  <c r="C173" i="7"/>
  <c r="C174" i="7"/>
  <c r="C175" i="7"/>
  <c r="C176" i="7"/>
  <c r="C177" i="7"/>
  <c r="C178" i="7"/>
  <c r="C179" i="7"/>
  <c r="C180" i="7"/>
  <c r="C181" i="7"/>
  <c r="C182" i="7"/>
  <c r="C183" i="7"/>
  <c r="C184" i="7"/>
  <c r="C185" i="7"/>
  <c r="C186" i="7"/>
  <c r="C187" i="7"/>
  <c r="C188" i="7"/>
  <c r="C189" i="7"/>
  <c r="C190" i="7"/>
  <c r="C191" i="7"/>
  <c r="C192" i="7"/>
  <c r="C193" i="7"/>
  <c r="C194" i="7"/>
  <c r="C195" i="7"/>
  <c r="C196" i="7"/>
  <c r="C197" i="7"/>
  <c r="C198" i="7"/>
  <c r="C199" i="7"/>
  <c r="C200" i="7"/>
  <c r="C201" i="7"/>
  <c r="C202" i="7"/>
  <c r="C203" i="7"/>
  <c r="C204" i="7"/>
  <c r="C205" i="7"/>
  <c r="C206" i="7"/>
  <c r="C207" i="7"/>
  <c r="C208" i="7"/>
  <c r="C209" i="7"/>
  <c r="C210" i="7"/>
  <c r="C211" i="7"/>
  <c r="C212" i="7"/>
  <c r="C213" i="7"/>
  <c r="C214" i="7"/>
  <c r="C215" i="7"/>
  <c r="C216" i="7"/>
  <c r="C217" i="7"/>
  <c r="C218" i="7"/>
  <c r="C219" i="7"/>
  <c r="C220" i="7"/>
  <c r="C221" i="7"/>
  <c r="C222" i="7"/>
  <c r="C223" i="7"/>
  <c r="C224" i="7"/>
  <c r="C225" i="7"/>
  <c r="C226" i="7"/>
  <c r="C227" i="7"/>
  <c r="C228" i="7"/>
  <c r="C229" i="7"/>
  <c r="C230" i="7"/>
  <c r="C231" i="7"/>
  <c r="C232" i="7"/>
  <c r="C233" i="7"/>
  <c r="C234" i="7"/>
  <c r="C235" i="7"/>
  <c r="C236" i="7"/>
  <c r="C237" i="7"/>
  <c r="C238" i="7"/>
  <c r="C239" i="7"/>
  <c r="C240" i="7"/>
  <c r="C241" i="7"/>
  <c r="C242" i="7"/>
  <c r="C243" i="7"/>
  <c r="C244" i="7"/>
  <c r="C245" i="7"/>
  <c r="C246" i="7"/>
  <c r="C247" i="7"/>
  <c r="C248" i="7"/>
  <c r="C249" i="7"/>
  <c r="C250" i="7"/>
  <c r="C251" i="7"/>
  <c r="C252" i="7"/>
  <c r="C253" i="7"/>
  <c r="C254" i="7"/>
  <c r="C255" i="7"/>
  <c r="C256" i="7"/>
  <c r="C257" i="7"/>
  <c r="C258" i="7"/>
  <c r="C259" i="7"/>
  <c r="C260" i="7"/>
  <c r="C261" i="7"/>
  <c r="C262" i="7"/>
  <c r="C263" i="7"/>
  <c r="C264" i="7"/>
  <c r="C265" i="7"/>
  <c r="C266" i="7"/>
  <c r="C267" i="7"/>
  <c r="C268" i="7"/>
  <c r="C269" i="7"/>
  <c r="C270" i="7"/>
  <c r="C271" i="7"/>
  <c r="C272" i="7"/>
  <c r="C273" i="7"/>
  <c r="C274" i="7"/>
  <c r="C275" i="7"/>
  <c r="C276" i="7"/>
  <c r="C277" i="7"/>
  <c r="C278" i="7"/>
  <c r="C279" i="7"/>
  <c r="C280" i="7"/>
  <c r="C281" i="7"/>
  <c r="C282" i="7"/>
  <c r="C283" i="7"/>
  <c r="C284" i="7"/>
  <c r="C285" i="7"/>
  <c r="C286" i="7"/>
  <c r="C287" i="7"/>
  <c r="C288" i="7"/>
  <c r="C289" i="7"/>
  <c r="C290" i="7"/>
  <c r="C291" i="7"/>
  <c r="C292" i="7"/>
  <c r="C293" i="7"/>
  <c r="C294" i="7"/>
  <c r="C295" i="7"/>
  <c r="C296" i="7"/>
  <c r="C297" i="7"/>
  <c r="C298" i="7"/>
  <c r="C299" i="7"/>
  <c r="C300" i="7"/>
  <c r="C301" i="7"/>
  <c r="C302" i="7"/>
  <c r="C303" i="7"/>
  <c r="C304" i="7"/>
  <c r="C305" i="7"/>
  <c r="C306" i="7"/>
  <c r="C307" i="7"/>
  <c r="C8" i="7"/>
  <c r="C9" i="7"/>
  <c r="C10" i="7"/>
  <c r="C11" i="7"/>
  <c r="C12" i="7"/>
  <c r="C13" i="7"/>
  <c r="C14" i="7"/>
  <c r="C15" i="7"/>
  <c r="C16" i="7"/>
  <c r="C17" i="7"/>
  <c r="C18" i="7"/>
  <c r="C19" i="7"/>
  <c r="C20" i="7"/>
  <c r="C21" i="7"/>
  <c r="C22" i="7"/>
  <c r="C23" i="7"/>
  <c r="C24" i="7"/>
  <c r="C25" i="7"/>
  <c r="C26" i="7"/>
  <c r="C27" i="7"/>
  <c r="C28" i="7"/>
  <c r="C29" i="7"/>
  <c r="C30" i="7"/>
  <c r="C31" i="7"/>
  <c r="C32" i="7"/>
  <c r="C33" i="7"/>
  <c r="C34" i="7"/>
  <c r="C35" i="7"/>
  <c r="C36" i="7"/>
  <c r="C37" i="7"/>
  <c r="C38" i="7"/>
  <c r="C39" i="7"/>
  <c r="C40" i="7"/>
  <c r="C41" i="7"/>
  <c r="C42" i="7"/>
  <c r="C43" i="7"/>
  <c r="C44" i="7"/>
  <c r="C45" i="7"/>
  <c r="C46" i="7"/>
  <c r="C47" i="7"/>
  <c r="C48" i="7"/>
  <c r="C49" i="7"/>
  <c r="C50" i="7"/>
  <c r="C51" i="7"/>
  <c r="C52" i="7"/>
  <c r="C53" i="7"/>
  <c r="C54" i="7"/>
  <c r="C55" i="7"/>
  <c r="C56" i="7"/>
  <c r="C57" i="7"/>
  <c r="C58" i="7"/>
  <c r="C59" i="7"/>
  <c r="C60" i="7"/>
  <c r="C61" i="7"/>
  <c r="C62" i="7"/>
  <c r="C63" i="7"/>
  <c r="C64" i="7"/>
  <c r="C65" i="7"/>
  <c r="C66" i="7"/>
  <c r="C67" i="7"/>
  <c r="C68" i="7"/>
  <c r="C69" i="7"/>
  <c r="C70" i="7"/>
  <c r="C71" i="7"/>
  <c r="C72" i="7"/>
  <c r="C73" i="7"/>
  <c r="C74" i="7"/>
  <c r="C75" i="7"/>
  <c r="C76" i="7"/>
  <c r="C77" i="7"/>
  <c r="C78" i="7"/>
  <c r="C79" i="7"/>
  <c r="C80" i="7"/>
  <c r="C81" i="7"/>
  <c r="C82" i="7"/>
  <c r="C83" i="7"/>
  <c r="C84" i="7"/>
  <c r="C85" i="7"/>
  <c r="C86" i="7"/>
  <c r="C87" i="7"/>
  <c r="C88" i="7"/>
  <c r="C89" i="7"/>
  <c r="C90" i="7"/>
  <c r="C91" i="7"/>
  <c r="C92" i="7"/>
  <c r="C93" i="7"/>
  <c r="C94" i="7"/>
  <c r="C95" i="7"/>
  <c r="C96" i="7"/>
  <c r="C97" i="7"/>
  <c r="C98" i="7"/>
  <c r="C99" i="7"/>
  <c r="C100" i="7"/>
  <c r="C101" i="7"/>
  <c r="C102" i="7"/>
  <c r="C103" i="7"/>
  <c r="C104" i="7"/>
  <c r="C105" i="7"/>
  <c r="C106" i="7"/>
  <c r="C107" i="7"/>
  <c r="C108" i="7"/>
  <c r="C109" i="7"/>
  <c r="C110" i="7"/>
  <c r="C111" i="7"/>
  <c r="C112" i="7"/>
  <c r="C113" i="7"/>
  <c r="C114" i="7"/>
  <c r="C115" i="7"/>
  <c r="C116" i="7"/>
  <c r="C117" i="7"/>
  <c r="C118" i="7"/>
  <c r="C119" i="7"/>
  <c r="C120" i="7"/>
  <c r="C121" i="7"/>
  <c r="C122" i="7"/>
  <c r="C123" i="7"/>
  <c r="C124" i="7"/>
  <c r="C125" i="7"/>
  <c r="C126" i="7"/>
  <c r="C127" i="7"/>
  <c r="C128" i="7"/>
  <c r="C129" i="7"/>
  <c r="C130" i="7"/>
  <c r="C131" i="7"/>
  <c r="C132" i="7"/>
  <c r="C133" i="7"/>
  <c r="C134" i="7"/>
  <c r="C135" i="7"/>
  <c r="C136" i="7"/>
  <c r="C137" i="7"/>
  <c r="C138" i="7"/>
  <c r="C139" i="7"/>
  <c r="C140" i="7"/>
  <c r="C141" i="7"/>
  <c r="C142" i="7"/>
  <c r="C143" i="7"/>
  <c r="C144" i="7"/>
  <c r="C145" i="7"/>
  <c r="C146" i="7"/>
  <c r="C147" i="7"/>
  <c r="C148" i="7"/>
  <c r="C149" i="7"/>
  <c r="C150" i="7"/>
  <c r="C151" i="7"/>
  <c r="C152" i="7"/>
  <c r="C153" i="7"/>
  <c r="C154" i="7"/>
  <c r="C155" i="7"/>
  <c r="C156" i="7"/>
  <c r="C157" i="7"/>
  <c r="C158" i="7"/>
  <c r="C159" i="7"/>
  <c r="C160" i="7"/>
  <c r="C161" i="7"/>
  <c r="C7" i="7"/>
  <c r="U306" i="4"/>
  <c r="U305" i="4"/>
  <c r="U304" i="4"/>
  <c r="U303" i="4"/>
  <c r="U302" i="4"/>
  <c r="U301" i="4"/>
  <c r="U300" i="4"/>
  <c r="U299" i="4"/>
  <c r="U298" i="4"/>
  <c r="U297" i="4"/>
  <c r="U296" i="4"/>
  <c r="U295" i="4"/>
  <c r="U294" i="4"/>
  <c r="U293" i="4"/>
  <c r="U292" i="4"/>
  <c r="U291" i="4"/>
  <c r="U290" i="4"/>
  <c r="U289" i="4"/>
  <c r="U288" i="4"/>
  <c r="U287" i="4"/>
  <c r="U286" i="4"/>
  <c r="U285" i="4"/>
  <c r="U284" i="4"/>
  <c r="U283" i="4"/>
  <c r="U282" i="4"/>
  <c r="U281" i="4"/>
  <c r="U280" i="4"/>
  <c r="U279" i="4"/>
  <c r="U278" i="4"/>
  <c r="U277" i="4"/>
  <c r="U276" i="4"/>
  <c r="U275" i="4"/>
  <c r="U274" i="4"/>
  <c r="U273" i="4"/>
  <c r="U272" i="4"/>
  <c r="U271" i="4"/>
  <c r="U270" i="4"/>
  <c r="U269" i="4"/>
  <c r="U268" i="4"/>
  <c r="U267" i="4"/>
  <c r="U266" i="4"/>
  <c r="U265" i="4"/>
  <c r="U264" i="4"/>
  <c r="U263" i="4"/>
  <c r="U262" i="4"/>
  <c r="U261" i="4"/>
  <c r="U260" i="4"/>
  <c r="U259" i="4"/>
  <c r="U258" i="4"/>
  <c r="U257" i="4"/>
  <c r="U256" i="4"/>
  <c r="U255" i="4"/>
  <c r="U254" i="4"/>
  <c r="U253" i="4"/>
  <c r="U252" i="4"/>
  <c r="U251" i="4"/>
  <c r="U250" i="4"/>
  <c r="U249" i="4"/>
  <c r="U248" i="4"/>
  <c r="U247" i="4"/>
  <c r="U246" i="4"/>
  <c r="U245" i="4"/>
  <c r="U244" i="4"/>
  <c r="U243" i="4"/>
  <c r="U242" i="4"/>
  <c r="U241" i="4"/>
  <c r="U240" i="4"/>
  <c r="U239" i="4"/>
  <c r="U238" i="4"/>
  <c r="U237" i="4"/>
  <c r="U236" i="4"/>
  <c r="U235" i="4"/>
  <c r="U234" i="4"/>
  <c r="U233" i="4"/>
  <c r="U232" i="4"/>
  <c r="U231" i="4"/>
  <c r="U230" i="4"/>
  <c r="U229" i="4"/>
  <c r="U228" i="4"/>
  <c r="U227" i="4"/>
  <c r="U226" i="4"/>
  <c r="U225" i="4"/>
  <c r="U224" i="4"/>
  <c r="U223" i="4"/>
  <c r="U222" i="4"/>
  <c r="U221" i="4"/>
  <c r="U220" i="4"/>
  <c r="U219" i="4"/>
  <c r="U218" i="4"/>
  <c r="U217" i="4"/>
  <c r="U216" i="4"/>
  <c r="U215" i="4"/>
  <c r="U214" i="4"/>
  <c r="U213" i="4"/>
  <c r="U212" i="4"/>
  <c r="U211" i="4"/>
  <c r="U210" i="4"/>
  <c r="U209" i="4"/>
  <c r="U208" i="4"/>
  <c r="U207" i="4"/>
  <c r="U206" i="4"/>
  <c r="U205" i="4"/>
  <c r="U204" i="4"/>
  <c r="U203" i="4"/>
  <c r="U202" i="4"/>
  <c r="U201" i="4"/>
  <c r="U200" i="4"/>
  <c r="U199" i="4"/>
  <c r="U198" i="4"/>
  <c r="U197" i="4"/>
  <c r="U196" i="4"/>
  <c r="U195" i="4"/>
  <c r="U194" i="4"/>
  <c r="U193" i="4"/>
  <c r="U192" i="4"/>
  <c r="U191" i="4"/>
  <c r="U190" i="4"/>
  <c r="U189" i="4"/>
  <c r="U188" i="4"/>
  <c r="U187" i="4"/>
  <c r="U186" i="4"/>
  <c r="U185" i="4"/>
  <c r="U184" i="4"/>
  <c r="U183" i="4"/>
  <c r="U182" i="4"/>
  <c r="U181" i="4"/>
  <c r="U180" i="4"/>
  <c r="U179" i="4"/>
  <c r="U178" i="4"/>
  <c r="U177" i="4"/>
  <c r="U176" i="4"/>
  <c r="U175" i="4"/>
  <c r="U174" i="4"/>
  <c r="U173" i="4"/>
  <c r="U172" i="4"/>
  <c r="U171" i="4"/>
  <c r="U170" i="4"/>
  <c r="U169" i="4"/>
  <c r="U168" i="4"/>
  <c r="U167" i="4"/>
  <c r="U166" i="4"/>
  <c r="U165" i="4"/>
  <c r="U164" i="4"/>
  <c r="U163" i="4"/>
  <c r="U162" i="4"/>
  <c r="U161" i="4"/>
  <c r="U160" i="4"/>
  <c r="U159" i="4"/>
  <c r="U158" i="4"/>
  <c r="U157" i="4"/>
  <c r="U156" i="4"/>
  <c r="U155" i="4"/>
  <c r="U154" i="4"/>
  <c r="U153" i="4"/>
  <c r="U152" i="4"/>
  <c r="U151" i="4"/>
  <c r="U150" i="4"/>
  <c r="U149" i="4"/>
  <c r="U148" i="4"/>
  <c r="U147" i="4"/>
  <c r="U146" i="4"/>
  <c r="U145" i="4"/>
  <c r="U144" i="4"/>
  <c r="U143" i="4"/>
  <c r="U142" i="4"/>
  <c r="U141" i="4"/>
  <c r="U140" i="4"/>
  <c r="U139" i="4"/>
  <c r="U138" i="4"/>
  <c r="U137" i="4"/>
  <c r="U136" i="4"/>
  <c r="U135" i="4"/>
  <c r="U134" i="4"/>
  <c r="U133" i="4"/>
  <c r="U132" i="4"/>
  <c r="U131" i="4"/>
  <c r="U130" i="4"/>
  <c r="U129" i="4"/>
  <c r="U128" i="4"/>
  <c r="U127" i="4"/>
  <c r="U126" i="4"/>
  <c r="U125" i="4"/>
  <c r="U124" i="4"/>
  <c r="U123" i="4"/>
  <c r="U122" i="4"/>
  <c r="U121" i="4"/>
  <c r="U120" i="4"/>
  <c r="U119" i="4"/>
  <c r="U118" i="4"/>
  <c r="U117" i="4"/>
  <c r="U116" i="4"/>
  <c r="U115" i="4"/>
  <c r="U114" i="4"/>
  <c r="U113" i="4"/>
  <c r="U112" i="4"/>
  <c r="U111" i="4"/>
  <c r="U110" i="4"/>
  <c r="U109" i="4"/>
  <c r="U108" i="4"/>
  <c r="U107" i="4"/>
  <c r="U106" i="4"/>
  <c r="U105" i="4"/>
  <c r="U104" i="4"/>
  <c r="U103" i="4"/>
  <c r="U102" i="4"/>
  <c r="U101" i="4"/>
  <c r="U100" i="4"/>
  <c r="U99" i="4"/>
  <c r="U98" i="4"/>
  <c r="U97" i="4"/>
  <c r="U96" i="4"/>
  <c r="U95" i="4"/>
  <c r="U94" i="4"/>
  <c r="U93" i="4"/>
  <c r="U92" i="4"/>
  <c r="U91" i="4"/>
  <c r="U90" i="4"/>
  <c r="U89" i="4"/>
  <c r="U88" i="4"/>
  <c r="U87" i="4"/>
  <c r="U86" i="4"/>
  <c r="U85" i="4"/>
  <c r="U84" i="4"/>
  <c r="U83" i="4"/>
  <c r="U82" i="4"/>
  <c r="U81" i="4"/>
  <c r="U80" i="4"/>
  <c r="U79" i="4"/>
  <c r="U78" i="4"/>
  <c r="U77" i="4"/>
  <c r="U76" i="4"/>
  <c r="U75" i="4"/>
  <c r="U74" i="4"/>
  <c r="U73" i="4"/>
  <c r="U72" i="4"/>
  <c r="U71" i="4"/>
  <c r="U70" i="4"/>
  <c r="U69" i="4"/>
  <c r="U68" i="4"/>
  <c r="U67" i="4"/>
  <c r="U66" i="4"/>
  <c r="U65" i="4"/>
  <c r="U64" i="4"/>
  <c r="U63" i="4"/>
  <c r="U62" i="4"/>
  <c r="U61" i="4"/>
  <c r="U60" i="4"/>
  <c r="U59" i="4"/>
  <c r="U58" i="4"/>
  <c r="U57" i="4"/>
  <c r="U56" i="4"/>
  <c r="U55" i="4"/>
  <c r="U54" i="4"/>
  <c r="U53" i="4"/>
  <c r="U52" i="4"/>
  <c r="U51" i="4"/>
  <c r="U50" i="4"/>
  <c r="U49" i="4"/>
  <c r="U48" i="4"/>
  <c r="U47" i="4"/>
  <c r="U46" i="4"/>
  <c r="U45" i="4"/>
  <c r="U44" i="4"/>
  <c r="U43" i="4"/>
  <c r="U42" i="4"/>
  <c r="U41" i="4"/>
  <c r="U40" i="4"/>
  <c r="U39" i="4"/>
  <c r="U38" i="4"/>
  <c r="U37" i="4"/>
  <c r="U36" i="4"/>
  <c r="U35" i="4"/>
  <c r="U34" i="4"/>
  <c r="U33" i="4"/>
  <c r="U32" i="4"/>
  <c r="U31" i="4"/>
  <c r="U30" i="4"/>
  <c r="U29" i="4"/>
  <c r="U28" i="4"/>
  <c r="U27" i="4"/>
  <c r="U26" i="4"/>
  <c r="U25" i="4"/>
  <c r="U24" i="4"/>
  <c r="U23" i="4"/>
  <c r="U22" i="4"/>
  <c r="U21" i="4"/>
  <c r="U20" i="4"/>
  <c r="U19" i="4"/>
  <c r="U18" i="4"/>
  <c r="U17" i="4"/>
  <c r="U16" i="4"/>
  <c r="U15" i="4"/>
  <c r="U14" i="4"/>
  <c r="U13" i="4"/>
  <c r="U12" i="4"/>
  <c r="U11" i="4"/>
  <c r="U10" i="4"/>
  <c r="U9" i="4"/>
  <c r="U8" i="4"/>
  <c r="U7" i="4"/>
  <c r="U6" i="4"/>
  <c r="S9" i="5" l="1"/>
  <c r="S10" i="5"/>
  <c r="S11" i="5"/>
  <c r="S12" i="5"/>
  <c r="S13" i="5"/>
  <c r="S14" i="5"/>
  <c r="S8" i="5"/>
  <c r="S15" i="5"/>
  <c r="S16" i="5"/>
  <c r="S17" i="5"/>
  <c r="S18" i="5"/>
  <c r="S19" i="5"/>
  <c r="S20" i="5"/>
  <c r="S21" i="5"/>
  <c r="S22" i="5"/>
  <c r="S23" i="5"/>
  <c r="S24" i="5"/>
  <c r="S25" i="5"/>
  <c r="S26" i="5"/>
  <c r="S27" i="5"/>
  <c r="S28" i="5"/>
  <c r="S29" i="5"/>
  <c r="S30" i="5"/>
  <c r="S31" i="5"/>
  <c r="S32" i="5"/>
  <c r="S33" i="5"/>
  <c r="S34" i="5"/>
  <c r="S35" i="5"/>
  <c r="S36" i="5"/>
  <c r="S37" i="5"/>
  <c r="S38" i="5"/>
  <c r="S39" i="5"/>
  <c r="S40" i="5"/>
  <c r="S41" i="5"/>
  <c r="S42" i="5"/>
  <c r="S43" i="5"/>
  <c r="S44" i="5"/>
  <c r="S45" i="5"/>
  <c r="S46" i="5"/>
  <c r="S47" i="5"/>
  <c r="S48" i="5"/>
  <c r="S49" i="5"/>
  <c r="S50" i="5"/>
  <c r="S51" i="5"/>
  <c r="S52" i="5"/>
  <c r="S53" i="5"/>
  <c r="S54" i="5"/>
  <c r="S55" i="5"/>
  <c r="S56" i="5"/>
  <c r="S57" i="5"/>
  <c r="S58" i="5"/>
  <c r="S59" i="5"/>
  <c r="S60" i="5"/>
  <c r="S61" i="5"/>
  <c r="S62" i="5"/>
  <c r="S63" i="5"/>
  <c r="S64" i="5"/>
  <c r="S65" i="5"/>
  <c r="S66" i="5"/>
  <c r="S67" i="5"/>
  <c r="S68" i="5"/>
  <c r="S69" i="5"/>
  <c r="S70" i="5"/>
  <c r="S71" i="5"/>
  <c r="S72" i="5"/>
  <c r="S73" i="5"/>
  <c r="S74" i="5"/>
  <c r="S75" i="5"/>
  <c r="S76" i="5"/>
  <c r="S77" i="5"/>
  <c r="S78" i="5"/>
  <c r="S79" i="5"/>
  <c r="S80" i="5"/>
  <c r="S81" i="5"/>
  <c r="S82" i="5"/>
  <c r="S83" i="5"/>
  <c r="S84" i="5"/>
  <c r="S85" i="5"/>
  <c r="S86" i="5"/>
  <c r="S87" i="5"/>
  <c r="S88" i="5"/>
  <c r="S89" i="5"/>
  <c r="S90" i="5"/>
  <c r="S91" i="5"/>
  <c r="S92" i="5"/>
  <c r="S93" i="5"/>
  <c r="S94" i="5"/>
  <c r="S95" i="5"/>
  <c r="S96" i="5"/>
  <c r="S97" i="5"/>
  <c r="S98" i="5"/>
  <c r="S99" i="5"/>
  <c r="S100" i="5"/>
  <c r="S101" i="5"/>
  <c r="S102" i="5"/>
  <c r="S103" i="5"/>
  <c r="S104" i="5"/>
  <c r="S105" i="5"/>
  <c r="S106" i="5"/>
  <c r="S107" i="5"/>
  <c r="S108" i="5"/>
  <c r="S109" i="5"/>
  <c r="S110" i="5"/>
  <c r="S111" i="5"/>
  <c r="S112" i="5"/>
  <c r="S113" i="5"/>
  <c r="S114" i="5"/>
  <c r="S115" i="5"/>
  <c r="S116" i="5"/>
  <c r="S117" i="5"/>
  <c r="S118" i="5"/>
  <c r="S119" i="5"/>
  <c r="S120" i="5"/>
  <c r="S121" i="5"/>
  <c r="S122" i="5"/>
  <c r="S123" i="5"/>
  <c r="S124" i="5"/>
  <c r="S125" i="5"/>
  <c r="S126" i="5"/>
  <c r="S127" i="5"/>
  <c r="S128" i="5"/>
  <c r="S129" i="5"/>
  <c r="S130" i="5"/>
  <c r="S131" i="5"/>
  <c r="S132" i="5"/>
  <c r="S133" i="5"/>
  <c r="S134" i="5"/>
  <c r="S135" i="5"/>
  <c r="S136" i="5"/>
  <c r="S137" i="5"/>
  <c r="S138" i="5"/>
  <c r="S139" i="5"/>
  <c r="S140" i="5"/>
  <c r="S141" i="5"/>
  <c r="S142" i="5"/>
  <c r="S143" i="5"/>
  <c r="S144" i="5"/>
  <c r="S145" i="5"/>
  <c r="S146" i="5"/>
  <c r="S147" i="5"/>
  <c r="S148" i="5"/>
  <c r="S149" i="5"/>
  <c r="S150" i="5"/>
  <c r="S151" i="5"/>
  <c r="S152" i="5"/>
  <c r="S153" i="5"/>
  <c r="S154" i="5"/>
  <c r="S155" i="5"/>
  <c r="S156" i="5"/>
  <c r="S157" i="5"/>
  <c r="S158" i="5"/>
  <c r="S159" i="5"/>
  <c r="S160" i="5"/>
  <c r="S161" i="5"/>
  <c r="S162" i="5"/>
  <c r="S163" i="5"/>
  <c r="S164" i="5"/>
  <c r="S165" i="5"/>
  <c r="S166" i="5"/>
  <c r="S167" i="5"/>
  <c r="S168" i="5"/>
  <c r="S169" i="5"/>
  <c r="S170" i="5"/>
  <c r="S171" i="5"/>
  <c r="S172" i="5"/>
  <c r="S173" i="5"/>
  <c r="S174" i="5"/>
  <c r="S175" i="5"/>
  <c r="S176" i="5"/>
  <c r="S177" i="5"/>
  <c r="S178" i="5"/>
  <c r="S179" i="5"/>
  <c r="S180" i="5"/>
  <c r="S181" i="5"/>
  <c r="S182" i="5"/>
  <c r="S183" i="5"/>
  <c r="S184" i="5"/>
  <c r="S185" i="5"/>
  <c r="S186" i="5"/>
  <c r="S187" i="5"/>
  <c r="S188" i="5"/>
  <c r="S189" i="5"/>
  <c r="S190" i="5"/>
  <c r="S191" i="5"/>
  <c r="S192" i="5"/>
  <c r="S193" i="5"/>
  <c r="S194" i="5"/>
  <c r="S195" i="5"/>
  <c r="S196" i="5"/>
  <c r="S197" i="5"/>
  <c r="S198" i="5"/>
  <c r="S199" i="5"/>
  <c r="S200" i="5"/>
  <c r="S201" i="5"/>
  <c r="S202" i="5"/>
  <c r="S203" i="5"/>
  <c r="S204" i="5"/>
  <c r="S205" i="5"/>
  <c r="S206" i="5"/>
  <c r="S207" i="5"/>
  <c r="S208" i="5"/>
  <c r="S209" i="5"/>
  <c r="S210" i="5"/>
  <c r="S211" i="5"/>
  <c r="S212" i="5"/>
  <c r="S213" i="5"/>
  <c r="S214" i="5"/>
  <c r="S215" i="5"/>
  <c r="S216" i="5"/>
  <c r="S217" i="5"/>
  <c r="S218" i="5"/>
  <c r="S219" i="5"/>
  <c r="S220" i="5"/>
  <c r="S221" i="5"/>
  <c r="S222" i="5"/>
  <c r="S223" i="5"/>
  <c r="S224" i="5"/>
  <c r="S225" i="5"/>
  <c r="S226" i="5"/>
  <c r="S227" i="5"/>
  <c r="S228" i="5"/>
  <c r="S229" i="5"/>
  <c r="S230" i="5"/>
  <c r="S231" i="5"/>
  <c r="S232" i="5"/>
  <c r="S233" i="5"/>
  <c r="S234" i="5"/>
  <c r="S235" i="5"/>
  <c r="S236" i="5"/>
  <c r="S237" i="5"/>
  <c r="S238" i="5"/>
  <c r="S239" i="5"/>
  <c r="S240" i="5"/>
  <c r="S241" i="5"/>
  <c r="S242" i="5"/>
  <c r="S243" i="5"/>
  <c r="S244" i="5"/>
  <c r="S245" i="5"/>
  <c r="S246" i="5"/>
  <c r="S247" i="5"/>
  <c r="S248" i="5"/>
  <c r="S249" i="5"/>
  <c r="S250" i="5"/>
  <c r="S251" i="5"/>
  <c r="S252" i="5"/>
  <c r="S253" i="5"/>
  <c r="S254" i="5"/>
  <c r="S255" i="5"/>
  <c r="S257" i="5"/>
  <c r="S258" i="5"/>
  <c r="S259" i="5"/>
  <c r="S260" i="5"/>
  <c r="S261" i="5"/>
  <c r="S262" i="5"/>
  <c r="S263" i="5"/>
  <c r="S264" i="5"/>
  <c r="S265" i="5"/>
  <c r="S266" i="5"/>
  <c r="S267" i="5"/>
  <c r="S268" i="5"/>
  <c r="S269" i="5"/>
  <c r="S270" i="5"/>
  <c r="S271" i="5"/>
  <c r="S272" i="5"/>
  <c r="S273" i="5"/>
  <c r="S274" i="5"/>
  <c r="S275" i="5"/>
  <c r="S276" i="5"/>
  <c r="S277" i="5"/>
  <c r="S278" i="5"/>
  <c r="S279" i="5"/>
  <c r="S280" i="5"/>
  <c r="S281" i="5"/>
  <c r="S282" i="5"/>
  <c r="S283" i="5"/>
  <c r="S284" i="5"/>
  <c r="S285" i="5"/>
  <c r="S286" i="5"/>
  <c r="S287" i="5"/>
  <c r="S288" i="5"/>
  <c r="S289" i="5"/>
  <c r="S290" i="5"/>
  <c r="S291" i="5"/>
  <c r="S292" i="5"/>
  <c r="S293" i="5"/>
  <c r="S294" i="5"/>
  <c r="S295" i="5"/>
  <c r="S296" i="5"/>
  <c r="S297" i="5"/>
  <c r="S298" i="5"/>
  <c r="S299" i="5"/>
  <c r="S300" i="5"/>
  <c r="S301" i="5"/>
  <c r="S302" i="5"/>
  <c r="S303" i="5"/>
  <c r="S304" i="5"/>
  <c r="S305" i="5"/>
  <c r="S306" i="5"/>
  <c r="S307" i="5"/>
  <c r="S308" i="5"/>
  <c r="Y9" i="5"/>
  <c r="Y10" i="5"/>
  <c r="Y11" i="5"/>
  <c r="Y12" i="5"/>
  <c r="Y13" i="5"/>
  <c r="Y14" i="5"/>
  <c r="Y15" i="5"/>
  <c r="Y16" i="5"/>
  <c r="Y17" i="5"/>
  <c r="Y18" i="5"/>
  <c r="Y19" i="5"/>
  <c r="Y20" i="5"/>
  <c r="Y21" i="5"/>
  <c r="Y22" i="5"/>
  <c r="Y23" i="5"/>
  <c r="Y24" i="5"/>
  <c r="Y25" i="5"/>
  <c r="Y26" i="5"/>
  <c r="Y27" i="5"/>
  <c r="Y28" i="5"/>
  <c r="Y29" i="5"/>
  <c r="Y30" i="5"/>
  <c r="Y31" i="5"/>
  <c r="Y32" i="5"/>
  <c r="Y33" i="5"/>
  <c r="Y34" i="5"/>
  <c r="Y35" i="5"/>
  <c r="Y36" i="5"/>
  <c r="Y37" i="5"/>
  <c r="Y38" i="5"/>
  <c r="Y39" i="5"/>
  <c r="Y40" i="5"/>
  <c r="Y41" i="5"/>
  <c r="Y42" i="5"/>
  <c r="Y43" i="5"/>
  <c r="Y44" i="5"/>
  <c r="Y45" i="5"/>
  <c r="Y46" i="5"/>
  <c r="Y47" i="5"/>
  <c r="Y48" i="5"/>
  <c r="Y49" i="5"/>
  <c r="Y50" i="5"/>
  <c r="Y51" i="5"/>
  <c r="Y52" i="5"/>
  <c r="Y53" i="5"/>
  <c r="Y54" i="5"/>
  <c r="Y55" i="5"/>
  <c r="Y56" i="5"/>
  <c r="Y57" i="5"/>
  <c r="Y58" i="5"/>
  <c r="Y59" i="5"/>
  <c r="Y60" i="5"/>
  <c r="Y61" i="5"/>
  <c r="Y62" i="5"/>
  <c r="Y63" i="5"/>
  <c r="Y64" i="5"/>
  <c r="Y65" i="5"/>
  <c r="Y66" i="5"/>
  <c r="Y67" i="5"/>
  <c r="Y68" i="5"/>
  <c r="Y69" i="5"/>
  <c r="Y70" i="5"/>
  <c r="Y71" i="5"/>
  <c r="Y72" i="5"/>
  <c r="Y73" i="5"/>
  <c r="Y74" i="5"/>
  <c r="Y75" i="5"/>
  <c r="Y76" i="5"/>
  <c r="Y77" i="5"/>
  <c r="Y78" i="5"/>
  <c r="Y79" i="5"/>
  <c r="Y80" i="5"/>
  <c r="Y81" i="5"/>
  <c r="Y82" i="5"/>
  <c r="Y83" i="5"/>
  <c r="Y84" i="5"/>
  <c r="Y85" i="5"/>
  <c r="Y86" i="5"/>
  <c r="Y87" i="5"/>
  <c r="Y88" i="5"/>
  <c r="Y89" i="5"/>
  <c r="Y90" i="5"/>
  <c r="Y91" i="5"/>
  <c r="Y92" i="5"/>
  <c r="Y93" i="5"/>
  <c r="Y94" i="5"/>
  <c r="Y95" i="5"/>
  <c r="Y96" i="5"/>
  <c r="Y97" i="5"/>
  <c r="Y98" i="5"/>
  <c r="Y99" i="5"/>
  <c r="Y100" i="5"/>
  <c r="Y101" i="5"/>
  <c r="Y102" i="5"/>
  <c r="Y103" i="5"/>
  <c r="Y104" i="5"/>
  <c r="Y105" i="5"/>
  <c r="Y106" i="5"/>
  <c r="Y107" i="5"/>
  <c r="Y108" i="5"/>
  <c r="Y109" i="5"/>
  <c r="Y110" i="5"/>
  <c r="Y111" i="5"/>
  <c r="Y112" i="5"/>
  <c r="Y113" i="5"/>
  <c r="Y114" i="5"/>
  <c r="Y115" i="5"/>
  <c r="Y116" i="5"/>
  <c r="Y117" i="5"/>
  <c r="Y118" i="5"/>
  <c r="Y119" i="5"/>
  <c r="Y120" i="5"/>
  <c r="Y121" i="5"/>
  <c r="Y122" i="5"/>
  <c r="Y123" i="5"/>
  <c r="Y124" i="5"/>
  <c r="Y125" i="5"/>
  <c r="Y126" i="5"/>
  <c r="Y127" i="5"/>
  <c r="Y128" i="5"/>
  <c r="Y129" i="5"/>
  <c r="Y130" i="5"/>
  <c r="Y131" i="5"/>
  <c r="Y132" i="5"/>
  <c r="Y133" i="5"/>
  <c r="Y134" i="5"/>
  <c r="Y135" i="5"/>
  <c r="Y136" i="5"/>
  <c r="Y137" i="5"/>
  <c r="Y138" i="5"/>
  <c r="Y139" i="5"/>
  <c r="Y140" i="5"/>
  <c r="Y141" i="5"/>
  <c r="Y142" i="5"/>
  <c r="Y143" i="5"/>
  <c r="Y144" i="5"/>
  <c r="Y145" i="5"/>
  <c r="Y146" i="5"/>
  <c r="Y147" i="5"/>
  <c r="Y148" i="5"/>
  <c r="Y149" i="5"/>
  <c r="Y150" i="5"/>
  <c r="Y151" i="5"/>
  <c r="Y152" i="5"/>
  <c r="Y153" i="5"/>
  <c r="Y154" i="5"/>
  <c r="Y155" i="5"/>
  <c r="Y156" i="5"/>
  <c r="Y157" i="5"/>
  <c r="Y158" i="5"/>
  <c r="Y159" i="5"/>
  <c r="Y160" i="5"/>
  <c r="Y161" i="5"/>
  <c r="Y162" i="5"/>
  <c r="Y163" i="5"/>
  <c r="Y164" i="5"/>
  <c r="Y165" i="5"/>
  <c r="Y166" i="5"/>
  <c r="Y167" i="5"/>
  <c r="Y168" i="5"/>
  <c r="Y169" i="5"/>
  <c r="Y170" i="5"/>
  <c r="Y171" i="5"/>
  <c r="Y172" i="5"/>
  <c r="Y173" i="5"/>
  <c r="Y174" i="5"/>
  <c r="Y175" i="5"/>
  <c r="Y176" i="5"/>
  <c r="Y177" i="5"/>
  <c r="Y178" i="5"/>
  <c r="Y179" i="5"/>
  <c r="Y180" i="5"/>
  <c r="Y181" i="5"/>
  <c r="Y182" i="5"/>
  <c r="Y183" i="5"/>
  <c r="Y184" i="5"/>
  <c r="Y185" i="5"/>
  <c r="Y186" i="5"/>
  <c r="Y187" i="5"/>
  <c r="Y188" i="5"/>
  <c r="Y189" i="5"/>
  <c r="Y190" i="5"/>
  <c r="Y191" i="5"/>
  <c r="Y192" i="5"/>
  <c r="Y193" i="5"/>
  <c r="Y194" i="5"/>
  <c r="Y195" i="5"/>
  <c r="Y196" i="5"/>
  <c r="Y197" i="5"/>
  <c r="Y198" i="5"/>
  <c r="Y199" i="5"/>
  <c r="Y200" i="5"/>
  <c r="Y201" i="5"/>
  <c r="Y202" i="5"/>
  <c r="Y203" i="5"/>
  <c r="Y204" i="5"/>
  <c r="Y205" i="5"/>
  <c r="Y206" i="5"/>
  <c r="Y207" i="5"/>
  <c r="Y208" i="5"/>
  <c r="Y209" i="5"/>
  <c r="Y210" i="5"/>
  <c r="Y211" i="5"/>
  <c r="Y212" i="5"/>
  <c r="Y213" i="5"/>
  <c r="Y214" i="5"/>
  <c r="Y215" i="5"/>
  <c r="Y216" i="5"/>
  <c r="Y217" i="5"/>
  <c r="Y218" i="5"/>
  <c r="Y219" i="5"/>
  <c r="Y220" i="5"/>
  <c r="Y221" i="5"/>
  <c r="Y222" i="5"/>
  <c r="Y223" i="5"/>
  <c r="Y224" i="5"/>
  <c r="Y225" i="5"/>
  <c r="Y226" i="5"/>
  <c r="Y227" i="5"/>
  <c r="Y228" i="5"/>
  <c r="Y229" i="5"/>
  <c r="Y230" i="5"/>
  <c r="Y231" i="5"/>
  <c r="Y232" i="5"/>
  <c r="Y233" i="5"/>
  <c r="Y234" i="5"/>
  <c r="Y235" i="5"/>
  <c r="Y236" i="5"/>
  <c r="Y237" i="5"/>
  <c r="Y238" i="5"/>
  <c r="Y239" i="5"/>
  <c r="Y240" i="5"/>
  <c r="Y241" i="5"/>
  <c r="Y242" i="5"/>
  <c r="Y243" i="5"/>
  <c r="Y244" i="5"/>
  <c r="Y245" i="5"/>
  <c r="Y246" i="5"/>
  <c r="Y247" i="5"/>
  <c r="Y248" i="5"/>
  <c r="Y249" i="5"/>
  <c r="Y250" i="5"/>
  <c r="Y251" i="5"/>
  <c r="Y252" i="5"/>
  <c r="Y253" i="5"/>
  <c r="Y254" i="5"/>
  <c r="Y255" i="5"/>
  <c r="Y256" i="5"/>
  <c r="Y257" i="5"/>
  <c r="Y258" i="5"/>
  <c r="Y259" i="5"/>
  <c r="Y260" i="5"/>
  <c r="Y261" i="5"/>
  <c r="Y262" i="5"/>
  <c r="Y263" i="5"/>
  <c r="Y264" i="5"/>
  <c r="Y265" i="5"/>
  <c r="Y266" i="5"/>
  <c r="Y267" i="5"/>
  <c r="Y268" i="5"/>
  <c r="Y269" i="5"/>
  <c r="Y270" i="5"/>
  <c r="Y271" i="5"/>
  <c r="Y272" i="5"/>
  <c r="Y273" i="5"/>
  <c r="Y274" i="5"/>
  <c r="Y275" i="5"/>
  <c r="Y276" i="5"/>
  <c r="Y277" i="5"/>
  <c r="Y278" i="5"/>
  <c r="Y279" i="5"/>
  <c r="Y280" i="5"/>
  <c r="Y281" i="5"/>
  <c r="Y282" i="5"/>
  <c r="Y283" i="5"/>
  <c r="Y284" i="5"/>
  <c r="Y285" i="5"/>
  <c r="Y286" i="5"/>
  <c r="Y287" i="5"/>
  <c r="Y288" i="5"/>
  <c r="Y289" i="5"/>
  <c r="Y290" i="5"/>
  <c r="Y291" i="5"/>
  <c r="Y292" i="5"/>
  <c r="Y293" i="5"/>
  <c r="Y294" i="5"/>
  <c r="Y295" i="5"/>
  <c r="Y296" i="5"/>
  <c r="Y297" i="5"/>
  <c r="Y298" i="5"/>
  <c r="Y299" i="5"/>
  <c r="Y300" i="5"/>
  <c r="Y301" i="5"/>
  <c r="Y302" i="5"/>
  <c r="Y303" i="5"/>
  <c r="Y304" i="5"/>
  <c r="Y305" i="5"/>
  <c r="Y306" i="5"/>
  <c r="Y307" i="5"/>
  <c r="Y308" i="5"/>
  <c r="Y8" i="5"/>
  <c r="AD9" i="5"/>
  <c r="AD10" i="5"/>
  <c r="AD11" i="5"/>
  <c r="AD12" i="5"/>
  <c r="AD13" i="5"/>
  <c r="AD14" i="5"/>
  <c r="AD15" i="5"/>
  <c r="AD16" i="5"/>
  <c r="AD17" i="5"/>
  <c r="AD18" i="5"/>
  <c r="AD19" i="5"/>
  <c r="AD20" i="5"/>
  <c r="AD21" i="5"/>
  <c r="AD22" i="5"/>
  <c r="AD23" i="5"/>
  <c r="AD24" i="5"/>
  <c r="AD25" i="5"/>
  <c r="AD26" i="5"/>
  <c r="AD27" i="5"/>
  <c r="AD28" i="5"/>
  <c r="AD29" i="5"/>
  <c r="AD30" i="5"/>
  <c r="AD31" i="5"/>
  <c r="AD32" i="5"/>
  <c r="AD33" i="5"/>
  <c r="AD34" i="5"/>
  <c r="AD35" i="5"/>
  <c r="AD36" i="5"/>
  <c r="AD37" i="5"/>
  <c r="AD38" i="5"/>
  <c r="AD39" i="5"/>
  <c r="AD40" i="5"/>
  <c r="AD41" i="5"/>
  <c r="AD42" i="5"/>
  <c r="AD43" i="5"/>
  <c r="AD44" i="5"/>
  <c r="AD45" i="5"/>
  <c r="AD46" i="5"/>
  <c r="AD47" i="5"/>
  <c r="AD48" i="5"/>
  <c r="AD49" i="5"/>
  <c r="AD50" i="5"/>
  <c r="AD51" i="5"/>
  <c r="AD52" i="5"/>
  <c r="AD53" i="5"/>
  <c r="AD54" i="5"/>
  <c r="AD55" i="5"/>
  <c r="AD56" i="5"/>
  <c r="AD57" i="5"/>
  <c r="AD58" i="5"/>
  <c r="AD59" i="5"/>
  <c r="AD60" i="5"/>
  <c r="AD61" i="5"/>
  <c r="AD62" i="5"/>
  <c r="AD63" i="5"/>
  <c r="AD64" i="5"/>
  <c r="AD65" i="5"/>
  <c r="AD66" i="5"/>
  <c r="AD67" i="5"/>
  <c r="AD68" i="5"/>
  <c r="AD69" i="5"/>
  <c r="AD70" i="5"/>
  <c r="AD71" i="5"/>
  <c r="AD72" i="5"/>
  <c r="AD73" i="5"/>
  <c r="AD74" i="5"/>
  <c r="AD75" i="5"/>
  <c r="AD76" i="5"/>
  <c r="AD77" i="5"/>
  <c r="AD78" i="5"/>
  <c r="AD79" i="5"/>
  <c r="AD80" i="5"/>
  <c r="AD81" i="5"/>
  <c r="AD82" i="5"/>
  <c r="AD83" i="5"/>
  <c r="AD84" i="5"/>
  <c r="AD85" i="5"/>
  <c r="AD86" i="5"/>
  <c r="AD87" i="5"/>
  <c r="AD88" i="5"/>
  <c r="AD89" i="5"/>
  <c r="AD90" i="5"/>
  <c r="AD91" i="5"/>
  <c r="AD92" i="5"/>
  <c r="AD93" i="5"/>
  <c r="AD94" i="5"/>
  <c r="AD95" i="5"/>
  <c r="AD96" i="5"/>
  <c r="AD97" i="5"/>
  <c r="AD98" i="5"/>
  <c r="AD99" i="5"/>
  <c r="AD100" i="5"/>
  <c r="AD101" i="5"/>
  <c r="AD102" i="5"/>
  <c r="AD103" i="5"/>
  <c r="AD104" i="5"/>
  <c r="AD105" i="5"/>
  <c r="AD106" i="5"/>
  <c r="AD107" i="5"/>
  <c r="AD108" i="5"/>
  <c r="AD109" i="5"/>
  <c r="AD110" i="5"/>
  <c r="AD111" i="5"/>
  <c r="AD112" i="5"/>
  <c r="AD113" i="5"/>
  <c r="AD114" i="5"/>
  <c r="AD115" i="5"/>
  <c r="AD116" i="5"/>
  <c r="AD117" i="5"/>
  <c r="AD118" i="5"/>
  <c r="AD119" i="5"/>
  <c r="AD120" i="5"/>
  <c r="AD121" i="5"/>
  <c r="AD122" i="5"/>
  <c r="AD123" i="5"/>
  <c r="AD124" i="5"/>
  <c r="AD125" i="5"/>
  <c r="AD126" i="5"/>
  <c r="AD127" i="5"/>
  <c r="AD128" i="5"/>
  <c r="AD129" i="5"/>
  <c r="AD130" i="5"/>
  <c r="AD131" i="5"/>
  <c r="AD132" i="5"/>
  <c r="AD133" i="5"/>
  <c r="AD134" i="5"/>
  <c r="AD135" i="5"/>
  <c r="AD136" i="5"/>
  <c r="AD137" i="5"/>
  <c r="AD138" i="5"/>
  <c r="AD139" i="5"/>
  <c r="AD140" i="5"/>
  <c r="AD141" i="5"/>
  <c r="AD142" i="5"/>
  <c r="AD143" i="5"/>
  <c r="AD144" i="5"/>
  <c r="AD145" i="5"/>
  <c r="AD146" i="5"/>
  <c r="AD147" i="5"/>
  <c r="AD148" i="5"/>
  <c r="AD149" i="5"/>
  <c r="AD150" i="5"/>
  <c r="AD151" i="5"/>
  <c r="AD152" i="5"/>
  <c r="AD153" i="5"/>
  <c r="AD154" i="5"/>
  <c r="AD155" i="5"/>
  <c r="AD156" i="5"/>
  <c r="AD157" i="5"/>
  <c r="AD158" i="5"/>
  <c r="AD159" i="5"/>
  <c r="AD160" i="5"/>
  <c r="AD161" i="5"/>
  <c r="AD162" i="5"/>
  <c r="AD163" i="5"/>
  <c r="AD164" i="5"/>
  <c r="AD165" i="5"/>
  <c r="AD166" i="5"/>
  <c r="AD167" i="5"/>
  <c r="AD168" i="5"/>
  <c r="AD169" i="5"/>
  <c r="AD170" i="5"/>
  <c r="AD171" i="5"/>
  <c r="AD172" i="5"/>
  <c r="AD173" i="5"/>
  <c r="AD174" i="5"/>
  <c r="AD175" i="5"/>
  <c r="AD176" i="5"/>
  <c r="AD177" i="5"/>
  <c r="AD178" i="5"/>
  <c r="AD179" i="5"/>
  <c r="AD180" i="5"/>
  <c r="AD181" i="5"/>
  <c r="AD182" i="5"/>
  <c r="AD183" i="5"/>
  <c r="AD184" i="5"/>
  <c r="AD185" i="5"/>
  <c r="AD186" i="5"/>
  <c r="AD187" i="5"/>
  <c r="AD188" i="5"/>
  <c r="AD189" i="5"/>
  <c r="AD190" i="5"/>
  <c r="AD191" i="5"/>
  <c r="AD192" i="5"/>
  <c r="AD193" i="5"/>
  <c r="AD194" i="5"/>
  <c r="AD195" i="5"/>
  <c r="AD196" i="5"/>
  <c r="AD197" i="5"/>
  <c r="AD198" i="5"/>
  <c r="AD199" i="5"/>
  <c r="AD200" i="5"/>
  <c r="AD201" i="5"/>
  <c r="AD202" i="5"/>
  <c r="AD203" i="5"/>
  <c r="AD204" i="5"/>
  <c r="AD205" i="5"/>
  <c r="AD206" i="5"/>
  <c r="AD207" i="5"/>
  <c r="AD208" i="5"/>
  <c r="AD209" i="5"/>
  <c r="AD210" i="5"/>
  <c r="AD211" i="5"/>
  <c r="AD212" i="5"/>
  <c r="AD213" i="5"/>
  <c r="AD214" i="5"/>
  <c r="AD215" i="5"/>
  <c r="AD216" i="5"/>
  <c r="AD217" i="5"/>
  <c r="AD218" i="5"/>
  <c r="AD219" i="5"/>
  <c r="AD220" i="5"/>
  <c r="AD221" i="5"/>
  <c r="AD222" i="5"/>
  <c r="AD223" i="5"/>
  <c r="AD224" i="5"/>
  <c r="AD225" i="5"/>
  <c r="AD226" i="5"/>
  <c r="AD227" i="5"/>
  <c r="AD228" i="5"/>
  <c r="AD229" i="5"/>
  <c r="AD230" i="5"/>
  <c r="AD231" i="5"/>
  <c r="AD232" i="5"/>
  <c r="AD233" i="5"/>
  <c r="AD234" i="5"/>
  <c r="AD235" i="5"/>
  <c r="AD236" i="5"/>
  <c r="AD237" i="5"/>
  <c r="AD238" i="5"/>
  <c r="AD239" i="5"/>
  <c r="AD240" i="5"/>
  <c r="AD241" i="5"/>
  <c r="AD242" i="5"/>
  <c r="AD243" i="5"/>
  <c r="AD244" i="5"/>
  <c r="AD245" i="5"/>
  <c r="AD246" i="5"/>
  <c r="AD247" i="5"/>
  <c r="AD248" i="5"/>
  <c r="AD249" i="5"/>
  <c r="AD250" i="5"/>
  <c r="AD251" i="5"/>
  <c r="AD252" i="5"/>
  <c r="AD253" i="5"/>
  <c r="AD254" i="5"/>
  <c r="AD255" i="5"/>
  <c r="AD256" i="5"/>
  <c r="AD257" i="5"/>
  <c r="AD258" i="5"/>
  <c r="AD259" i="5"/>
  <c r="AD260" i="5"/>
  <c r="AD261" i="5"/>
  <c r="AD262" i="5"/>
  <c r="AD263" i="5"/>
  <c r="AD264" i="5"/>
  <c r="AD265" i="5"/>
  <c r="AD266" i="5"/>
  <c r="AD267" i="5"/>
  <c r="AD268" i="5"/>
  <c r="AD269" i="5"/>
  <c r="AD270" i="5"/>
  <c r="AD271" i="5"/>
  <c r="AD272" i="5"/>
  <c r="AD273" i="5"/>
  <c r="AD274" i="5"/>
  <c r="AD275" i="5"/>
  <c r="AD276" i="5"/>
  <c r="AD277" i="5"/>
  <c r="AD278" i="5"/>
  <c r="AD279" i="5"/>
  <c r="AD280" i="5"/>
  <c r="AD281" i="5"/>
  <c r="AD282" i="5"/>
  <c r="AD283" i="5"/>
  <c r="AD284" i="5"/>
  <c r="AD285" i="5"/>
  <c r="AD286" i="5"/>
  <c r="AD287" i="5"/>
  <c r="AD288" i="5"/>
  <c r="AD289" i="5"/>
  <c r="AD290" i="5"/>
  <c r="AD291" i="5"/>
  <c r="AD292" i="5"/>
  <c r="AD293" i="5"/>
  <c r="AD294" i="5"/>
  <c r="AD295" i="5"/>
  <c r="AD296" i="5"/>
  <c r="AD297" i="5"/>
  <c r="AD298" i="5"/>
  <c r="AD299" i="5"/>
  <c r="AD300" i="5"/>
  <c r="AD301" i="5"/>
  <c r="AD302" i="5"/>
  <c r="AD303" i="5"/>
  <c r="AD304" i="5"/>
  <c r="AD305" i="5"/>
  <c r="AD306" i="5"/>
  <c r="AD307" i="5"/>
  <c r="AD308" i="5"/>
  <c r="AD8" i="5"/>
  <c r="AC18" i="5"/>
  <c r="AC19" i="5"/>
  <c r="AC20" i="5"/>
  <c r="AC21" i="5"/>
  <c r="AC22" i="5"/>
  <c r="AC23" i="5"/>
  <c r="AC24" i="5"/>
  <c r="AC25" i="5"/>
  <c r="AC26" i="5"/>
  <c r="AC27" i="5"/>
  <c r="AC28" i="5"/>
  <c r="AC29" i="5"/>
  <c r="AC30" i="5"/>
  <c r="AC31" i="5"/>
  <c r="AC32" i="5"/>
  <c r="AC33" i="5"/>
  <c r="AC34" i="5"/>
  <c r="AC35" i="5"/>
  <c r="AC36" i="5"/>
  <c r="AC37" i="5"/>
  <c r="AC38" i="5"/>
  <c r="AC39" i="5"/>
  <c r="AC40" i="5"/>
  <c r="AC41" i="5"/>
  <c r="AC42" i="5"/>
  <c r="AC43" i="5"/>
  <c r="AC44" i="5"/>
  <c r="AC45" i="5"/>
  <c r="AC46" i="5"/>
  <c r="AC47" i="5"/>
  <c r="AC48" i="5"/>
  <c r="AC49" i="5"/>
  <c r="AC50" i="5"/>
  <c r="AC51" i="5"/>
  <c r="AC52" i="5"/>
  <c r="AC53" i="5"/>
  <c r="AC54" i="5"/>
  <c r="AC55" i="5"/>
  <c r="AC56" i="5"/>
  <c r="AC57" i="5"/>
  <c r="AC58" i="5"/>
  <c r="AC59" i="5"/>
  <c r="AC60" i="5"/>
  <c r="AC61" i="5"/>
  <c r="AC62" i="5"/>
  <c r="AC63" i="5"/>
  <c r="AC64" i="5"/>
  <c r="AC65" i="5"/>
  <c r="AC66" i="5"/>
  <c r="AC67" i="5"/>
  <c r="AC68" i="5"/>
  <c r="AC69" i="5"/>
  <c r="AC70" i="5"/>
  <c r="AC71" i="5"/>
  <c r="AC72" i="5"/>
  <c r="AC73" i="5"/>
  <c r="AC74" i="5"/>
  <c r="AC75" i="5"/>
  <c r="AC76" i="5"/>
  <c r="AC77" i="5"/>
  <c r="AC78" i="5"/>
  <c r="AC79" i="5"/>
  <c r="AC80" i="5"/>
  <c r="AC81" i="5"/>
  <c r="AC82" i="5"/>
  <c r="AC83" i="5"/>
  <c r="AC84" i="5"/>
  <c r="AC85" i="5"/>
  <c r="AC86" i="5"/>
  <c r="AC87" i="5"/>
  <c r="AC88" i="5"/>
  <c r="AC89" i="5"/>
  <c r="AC90" i="5"/>
  <c r="AC91" i="5"/>
  <c r="AC92" i="5"/>
  <c r="AC93" i="5"/>
  <c r="AC94" i="5"/>
  <c r="AC95" i="5"/>
  <c r="AC96" i="5"/>
  <c r="AC97" i="5"/>
  <c r="AC98" i="5"/>
  <c r="AC99" i="5"/>
  <c r="AC100" i="5"/>
  <c r="AC101" i="5"/>
  <c r="AC102" i="5"/>
  <c r="AC103" i="5"/>
  <c r="AC104" i="5"/>
  <c r="AC105" i="5"/>
  <c r="AC106" i="5"/>
  <c r="AC107" i="5"/>
  <c r="AC108" i="5"/>
  <c r="AC109" i="5"/>
  <c r="AC110" i="5"/>
  <c r="AC111" i="5"/>
  <c r="AC112" i="5"/>
  <c r="AC113" i="5"/>
  <c r="AC114" i="5"/>
  <c r="AC115" i="5"/>
  <c r="AC116" i="5"/>
  <c r="AC117" i="5"/>
  <c r="AC118" i="5"/>
  <c r="AC119" i="5"/>
  <c r="AC120" i="5"/>
  <c r="AC121" i="5"/>
  <c r="AC122" i="5"/>
  <c r="AC123" i="5"/>
  <c r="AC124" i="5"/>
  <c r="AC125" i="5"/>
  <c r="AC126" i="5"/>
  <c r="AC127" i="5"/>
  <c r="AC128" i="5"/>
  <c r="AC129" i="5"/>
  <c r="AC130" i="5"/>
  <c r="AC131" i="5"/>
  <c r="AC132" i="5"/>
  <c r="AC133" i="5"/>
  <c r="AC134" i="5"/>
  <c r="AC135" i="5"/>
  <c r="AC136" i="5"/>
  <c r="AC137" i="5"/>
  <c r="AC138" i="5"/>
  <c r="AC139" i="5"/>
  <c r="AC140" i="5"/>
  <c r="AC141" i="5"/>
  <c r="AC142" i="5"/>
  <c r="AC143" i="5"/>
  <c r="AC144" i="5"/>
  <c r="AC145" i="5"/>
  <c r="AC146" i="5"/>
  <c r="AC147" i="5"/>
  <c r="AC148" i="5"/>
  <c r="AC149" i="5"/>
  <c r="AC150" i="5"/>
  <c r="AC151" i="5"/>
  <c r="AC152" i="5"/>
  <c r="AC153" i="5"/>
  <c r="AC154" i="5"/>
  <c r="AC155" i="5"/>
  <c r="AC156" i="5"/>
  <c r="AC157" i="5"/>
  <c r="AC158" i="5"/>
  <c r="AC159" i="5"/>
  <c r="AC160" i="5"/>
  <c r="AC161" i="5"/>
  <c r="AC162" i="5"/>
  <c r="AC163" i="5"/>
  <c r="AC164" i="5"/>
  <c r="AC165" i="5"/>
  <c r="AC166" i="5"/>
  <c r="AC167" i="5"/>
  <c r="AC168" i="5"/>
  <c r="AC169" i="5"/>
  <c r="AC170" i="5"/>
  <c r="AC171" i="5"/>
  <c r="AC172" i="5"/>
  <c r="AC173" i="5"/>
  <c r="AC174" i="5"/>
  <c r="AC175" i="5"/>
  <c r="AC176" i="5"/>
  <c r="AC177" i="5"/>
  <c r="AC178" i="5"/>
  <c r="AC179" i="5"/>
  <c r="AC180" i="5"/>
  <c r="AC181" i="5"/>
  <c r="AC182" i="5"/>
  <c r="AC183" i="5"/>
  <c r="AC184" i="5"/>
  <c r="AC185" i="5"/>
  <c r="AC186" i="5"/>
  <c r="AC187" i="5"/>
  <c r="AC188" i="5"/>
  <c r="AC189" i="5"/>
  <c r="AC190" i="5"/>
  <c r="AC191" i="5"/>
  <c r="AC192" i="5"/>
  <c r="AC193" i="5"/>
  <c r="AC194" i="5"/>
  <c r="AC195" i="5"/>
  <c r="AC196" i="5"/>
  <c r="AC197" i="5"/>
  <c r="AC198" i="5"/>
  <c r="AC199" i="5"/>
  <c r="AC200" i="5"/>
  <c r="AC201" i="5"/>
  <c r="AC202" i="5"/>
  <c r="AC203" i="5"/>
  <c r="AC204" i="5"/>
  <c r="AC205" i="5"/>
  <c r="AC206" i="5"/>
  <c r="AC207" i="5"/>
  <c r="AC208" i="5"/>
  <c r="AC209" i="5"/>
  <c r="AC210" i="5"/>
  <c r="AC211" i="5"/>
  <c r="AC212" i="5"/>
  <c r="AC213" i="5"/>
  <c r="AC214" i="5"/>
  <c r="AC215" i="5"/>
  <c r="AC216" i="5"/>
  <c r="AC217" i="5"/>
  <c r="AC218" i="5"/>
  <c r="AC219" i="5"/>
  <c r="AC220" i="5"/>
  <c r="AC221" i="5"/>
  <c r="AC222" i="5"/>
  <c r="AC223" i="5"/>
  <c r="AC224" i="5"/>
  <c r="AC225" i="5"/>
  <c r="AC226" i="5"/>
  <c r="AC227" i="5"/>
  <c r="AC228" i="5"/>
  <c r="AC229" i="5"/>
  <c r="AC230" i="5"/>
  <c r="AC231" i="5"/>
  <c r="AC232" i="5"/>
  <c r="AC233" i="5"/>
  <c r="AC234" i="5"/>
  <c r="AC235" i="5"/>
  <c r="AC236" i="5"/>
  <c r="AC237" i="5"/>
  <c r="AC238" i="5"/>
  <c r="AC239" i="5"/>
  <c r="AC240" i="5"/>
  <c r="AC241" i="5"/>
  <c r="AC242" i="5"/>
  <c r="AC243" i="5"/>
  <c r="AC244" i="5"/>
  <c r="AC245" i="5"/>
  <c r="AC246" i="5"/>
  <c r="AC247" i="5"/>
  <c r="AC248" i="5"/>
  <c r="AC249" i="5"/>
  <c r="AC250" i="5"/>
  <c r="AC251" i="5"/>
  <c r="AC252" i="5"/>
  <c r="AC253" i="5"/>
  <c r="AC254" i="5"/>
  <c r="AC255" i="5"/>
  <c r="AC256" i="5"/>
  <c r="AC257" i="5"/>
  <c r="AC258" i="5"/>
  <c r="AC259" i="5"/>
  <c r="AC260" i="5"/>
  <c r="AC261" i="5"/>
  <c r="AC262" i="5"/>
  <c r="AC263" i="5"/>
  <c r="AC264" i="5"/>
  <c r="AC265" i="5"/>
  <c r="AC266" i="5"/>
  <c r="AC267" i="5"/>
  <c r="AC268" i="5"/>
  <c r="AC269" i="5"/>
  <c r="AC270" i="5"/>
  <c r="AC271" i="5"/>
  <c r="AC272" i="5"/>
  <c r="AC273" i="5"/>
  <c r="AC274" i="5"/>
  <c r="AC275" i="5"/>
  <c r="AC276" i="5"/>
  <c r="AC277" i="5"/>
  <c r="AC278" i="5"/>
  <c r="AC279" i="5"/>
  <c r="AC280" i="5"/>
  <c r="AC281" i="5"/>
  <c r="AC282" i="5"/>
  <c r="AC283" i="5"/>
  <c r="AC284" i="5"/>
  <c r="AC285" i="5"/>
  <c r="AC286" i="5"/>
  <c r="AC287" i="5"/>
  <c r="AC288" i="5"/>
  <c r="AC289" i="5"/>
  <c r="AC290" i="5"/>
  <c r="AC291" i="5"/>
  <c r="AC292" i="5"/>
  <c r="AC293" i="5"/>
  <c r="AC294" i="5"/>
  <c r="AC295" i="5"/>
  <c r="AC296" i="5"/>
  <c r="AC297" i="5"/>
  <c r="AC298" i="5"/>
  <c r="AC299" i="5"/>
  <c r="AC300" i="5"/>
  <c r="AC301" i="5"/>
  <c r="AC302" i="5"/>
  <c r="AC303" i="5"/>
  <c r="AC304" i="5"/>
  <c r="AC305" i="5"/>
  <c r="AC306" i="5"/>
  <c r="AC307" i="5"/>
  <c r="AC308" i="5"/>
  <c r="AC9" i="5"/>
  <c r="AC10" i="5"/>
  <c r="AC11" i="5"/>
  <c r="AC12" i="5"/>
  <c r="AC13" i="5"/>
  <c r="AC14" i="5"/>
  <c r="AC15" i="5"/>
  <c r="AC16" i="5"/>
  <c r="AC17" i="5"/>
  <c r="AC8" i="5"/>
  <c r="AB9" i="5"/>
  <c r="AB10" i="5"/>
  <c r="AB11" i="5"/>
  <c r="AB12" i="5"/>
  <c r="AB13" i="5"/>
  <c r="AB14" i="5"/>
  <c r="AB15" i="5"/>
  <c r="AB16" i="5"/>
  <c r="AB17" i="5"/>
  <c r="AB18" i="5"/>
  <c r="AB19" i="5"/>
  <c r="AB20" i="5"/>
  <c r="AB21" i="5"/>
  <c r="AB22" i="5"/>
  <c r="AB23" i="5"/>
  <c r="AB24" i="5"/>
  <c r="AB25" i="5"/>
  <c r="AB26" i="5"/>
  <c r="AB27" i="5"/>
  <c r="AB28" i="5"/>
  <c r="AB29" i="5"/>
  <c r="AB30" i="5"/>
  <c r="AB31" i="5"/>
  <c r="AB32" i="5"/>
  <c r="AB33" i="5"/>
  <c r="AB34" i="5"/>
  <c r="AB35" i="5"/>
  <c r="AB36" i="5"/>
  <c r="AB37" i="5"/>
  <c r="AB38" i="5"/>
  <c r="AB39" i="5"/>
  <c r="AB40" i="5"/>
  <c r="AB41" i="5"/>
  <c r="AB42" i="5"/>
  <c r="AB43" i="5"/>
  <c r="AB44" i="5"/>
  <c r="AB45" i="5"/>
  <c r="AB46" i="5"/>
  <c r="AB47" i="5"/>
  <c r="AB48" i="5"/>
  <c r="AB49" i="5"/>
  <c r="AB50" i="5"/>
  <c r="AB51" i="5"/>
  <c r="AB52" i="5"/>
  <c r="AB53" i="5"/>
  <c r="AB54" i="5"/>
  <c r="AB55" i="5"/>
  <c r="AB56" i="5"/>
  <c r="AB57" i="5"/>
  <c r="AB58" i="5"/>
  <c r="AB59" i="5"/>
  <c r="AB60" i="5"/>
  <c r="AB61" i="5"/>
  <c r="AB62" i="5"/>
  <c r="AB63" i="5"/>
  <c r="AB64" i="5"/>
  <c r="AB65" i="5"/>
  <c r="AB66" i="5"/>
  <c r="AB67" i="5"/>
  <c r="AB68" i="5"/>
  <c r="AB69" i="5"/>
  <c r="AB70" i="5"/>
  <c r="AB71" i="5"/>
  <c r="AB72" i="5"/>
  <c r="AB73" i="5"/>
  <c r="AB74" i="5"/>
  <c r="AB75" i="5"/>
  <c r="AB76" i="5"/>
  <c r="AB77" i="5"/>
  <c r="AB78" i="5"/>
  <c r="AB79" i="5"/>
  <c r="AB80" i="5"/>
  <c r="AB81" i="5"/>
  <c r="AB82" i="5"/>
  <c r="AB83" i="5"/>
  <c r="AB84" i="5"/>
  <c r="AB85" i="5"/>
  <c r="AB86" i="5"/>
  <c r="AB87" i="5"/>
  <c r="AB88" i="5"/>
  <c r="AB89" i="5"/>
  <c r="AB90" i="5"/>
  <c r="AB91" i="5"/>
  <c r="AB92" i="5"/>
  <c r="AB93" i="5"/>
  <c r="AB94" i="5"/>
  <c r="AB95" i="5"/>
  <c r="AB96" i="5"/>
  <c r="AB97" i="5"/>
  <c r="AB98" i="5"/>
  <c r="AB99" i="5"/>
  <c r="AB100" i="5"/>
  <c r="AB101" i="5"/>
  <c r="AB102" i="5"/>
  <c r="AB103" i="5"/>
  <c r="AB104" i="5"/>
  <c r="AB105" i="5"/>
  <c r="AB106" i="5"/>
  <c r="AB107" i="5"/>
  <c r="AB108" i="5"/>
  <c r="AB109" i="5"/>
  <c r="AB110" i="5"/>
  <c r="AB111" i="5"/>
  <c r="AB112" i="5"/>
  <c r="AB113" i="5"/>
  <c r="AB114" i="5"/>
  <c r="AB115" i="5"/>
  <c r="AB116" i="5"/>
  <c r="AB117" i="5"/>
  <c r="AB118" i="5"/>
  <c r="AB119" i="5"/>
  <c r="AB120" i="5"/>
  <c r="AB121" i="5"/>
  <c r="AB122" i="5"/>
  <c r="AB123" i="5"/>
  <c r="AB124" i="5"/>
  <c r="AB125" i="5"/>
  <c r="AB126" i="5"/>
  <c r="AB127" i="5"/>
  <c r="AB128" i="5"/>
  <c r="AB129" i="5"/>
  <c r="AB130" i="5"/>
  <c r="AB131" i="5"/>
  <c r="AB132" i="5"/>
  <c r="AB133" i="5"/>
  <c r="AB134" i="5"/>
  <c r="AB135" i="5"/>
  <c r="AB136" i="5"/>
  <c r="AB137" i="5"/>
  <c r="AB138" i="5"/>
  <c r="AB139" i="5"/>
  <c r="AB140" i="5"/>
  <c r="AB141" i="5"/>
  <c r="AB142" i="5"/>
  <c r="AB143" i="5"/>
  <c r="AB144" i="5"/>
  <c r="AB145" i="5"/>
  <c r="AB146" i="5"/>
  <c r="AB147" i="5"/>
  <c r="AB148" i="5"/>
  <c r="AB149" i="5"/>
  <c r="AB150" i="5"/>
  <c r="AB151" i="5"/>
  <c r="AB152" i="5"/>
  <c r="AB153" i="5"/>
  <c r="AB154" i="5"/>
  <c r="AB155" i="5"/>
  <c r="AB156" i="5"/>
  <c r="AB157" i="5"/>
  <c r="AB158" i="5"/>
  <c r="AB159" i="5"/>
  <c r="AB160" i="5"/>
  <c r="AB161" i="5"/>
  <c r="AB162" i="5"/>
  <c r="AB163" i="5"/>
  <c r="AB164" i="5"/>
  <c r="AB165" i="5"/>
  <c r="AB166" i="5"/>
  <c r="AB167" i="5"/>
  <c r="AB168" i="5"/>
  <c r="AB169" i="5"/>
  <c r="AB170" i="5"/>
  <c r="AB171" i="5"/>
  <c r="AB172" i="5"/>
  <c r="AB173" i="5"/>
  <c r="AB174" i="5"/>
  <c r="AB175" i="5"/>
  <c r="AB176" i="5"/>
  <c r="AB177" i="5"/>
  <c r="AB178" i="5"/>
  <c r="AB179" i="5"/>
  <c r="AB180" i="5"/>
  <c r="AB181" i="5"/>
  <c r="AB182" i="5"/>
  <c r="AB183" i="5"/>
  <c r="AB184" i="5"/>
  <c r="AB185" i="5"/>
  <c r="AB186" i="5"/>
  <c r="AB187" i="5"/>
  <c r="AB188" i="5"/>
  <c r="AB189" i="5"/>
  <c r="AB190" i="5"/>
  <c r="AB191" i="5"/>
  <c r="AB192" i="5"/>
  <c r="AB193" i="5"/>
  <c r="AB194" i="5"/>
  <c r="AB195" i="5"/>
  <c r="AB196" i="5"/>
  <c r="AB197" i="5"/>
  <c r="AB198" i="5"/>
  <c r="AB199" i="5"/>
  <c r="AB200" i="5"/>
  <c r="AB201" i="5"/>
  <c r="AB202" i="5"/>
  <c r="AB203" i="5"/>
  <c r="AB204" i="5"/>
  <c r="AB205" i="5"/>
  <c r="AB206" i="5"/>
  <c r="AB207" i="5"/>
  <c r="AB208" i="5"/>
  <c r="AB209" i="5"/>
  <c r="AB210" i="5"/>
  <c r="AB211" i="5"/>
  <c r="AB212" i="5"/>
  <c r="AB213" i="5"/>
  <c r="AB214" i="5"/>
  <c r="AB215" i="5"/>
  <c r="AB216" i="5"/>
  <c r="AB217" i="5"/>
  <c r="AB218" i="5"/>
  <c r="AB219" i="5"/>
  <c r="AB220" i="5"/>
  <c r="AB221" i="5"/>
  <c r="AB222" i="5"/>
  <c r="AB223" i="5"/>
  <c r="AB224" i="5"/>
  <c r="AB225" i="5"/>
  <c r="AB226" i="5"/>
  <c r="AB227" i="5"/>
  <c r="AB228" i="5"/>
  <c r="AB229" i="5"/>
  <c r="AB230" i="5"/>
  <c r="AB231" i="5"/>
  <c r="AB232" i="5"/>
  <c r="AB233" i="5"/>
  <c r="AB234" i="5"/>
  <c r="AB235" i="5"/>
  <c r="AB236" i="5"/>
  <c r="AB237" i="5"/>
  <c r="AB238" i="5"/>
  <c r="AB239" i="5"/>
  <c r="AB240" i="5"/>
  <c r="AB241" i="5"/>
  <c r="AB242" i="5"/>
  <c r="AB243" i="5"/>
  <c r="AB244" i="5"/>
  <c r="AB245" i="5"/>
  <c r="AB246" i="5"/>
  <c r="AB247" i="5"/>
  <c r="AB248" i="5"/>
  <c r="AB249" i="5"/>
  <c r="AB250" i="5"/>
  <c r="AB251" i="5"/>
  <c r="AB252" i="5"/>
  <c r="AB253" i="5"/>
  <c r="AB254" i="5"/>
  <c r="AB255" i="5"/>
  <c r="AB256" i="5"/>
  <c r="AB257" i="5"/>
  <c r="AB258" i="5"/>
  <c r="AB259" i="5"/>
  <c r="AB260" i="5"/>
  <c r="AB261" i="5"/>
  <c r="AB262" i="5"/>
  <c r="AB263" i="5"/>
  <c r="AB264" i="5"/>
  <c r="AB265" i="5"/>
  <c r="AB266" i="5"/>
  <c r="AB267" i="5"/>
  <c r="AB268" i="5"/>
  <c r="AB269" i="5"/>
  <c r="AB270" i="5"/>
  <c r="AB271" i="5"/>
  <c r="AB272" i="5"/>
  <c r="AB273" i="5"/>
  <c r="AB274" i="5"/>
  <c r="AB275" i="5"/>
  <c r="AB276" i="5"/>
  <c r="AB277" i="5"/>
  <c r="AB278" i="5"/>
  <c r="AB279" i="5"/>
  <c r="AB280" i="5"/>
  <c r="AB281" i="5"/>
  <c r="AB282" i="5"/>
  <c r="AB283" i="5"/>
  <c r="AB284" i="5"/>
  <c r="AB285" i="5"/>
  <c r="AB286" i="5"/>
  <c r="AB287" i="5"/>
  <c r="AB288" i="5"/>
  <c r="AB289" i="5"/>
  <c r="AB290" i="5"/>
  <c r="AB291" i="5"/>
  <c r="AB292" i="5"/>
  <c r="AB293" i="5"/>
  <c r="AB294" i="5"/>
  <c r="AB295" i="5"/>
  <c r="AB296" i="5"/>
  <c r="AB297" i="5"/>
  <c r="AB298" i="5"/>
  <c r="AB299" i="5"/>
  <c r="AB300" i="5"/>
  <c r="AB301" i="5"/>
  <c r="AB302" i="5"/>
  <c r="AB303" i="5"/>
  <c r="AB304" i="5"/>
  <c r="AB305" i="5"/>
  <c r="AB306" i="5"/>
  <c r="AB307" i="5"/>
  <c r="AB308" i="5"/>
  <c r="AB8" i="5"/>
  <c r="X8" i="5"/>
  <c r="X9" i="5"/>
  <c r="X10" i="5"/>
  <c r="X11" i="5"/>
  <c r="X12" i="5"/>
  <c r="X13" i="5"/>
  <c r="X14" i="5"/>
  <c r="X15" i="5"/>
  <c r="X16" i="5"/>
  <c r="X17" i="5"/>
  <c r="X18" i="5"/>
  <c r="X19" i="5"/>
  <c r="X20" i="5"/>
  <c r="X21" i="5"/>
  <c r="X22" i="5"/>
  <c r="X23" i="5"/>
  <c r="X24" i="5"/>
  <c r="X25" i="5"/>
  <c r="X26" i="5"/>
  <c r="X27" i="5"/>
  <c r="X28" i="5"/>
  <c r="X29" i="5"/>
  <c r="X30" i="5"/>
  <c r="X31" i="5"/>
  <c r="X32" i="5"/>
  <c r="X33" i="5"/>
  <c r="X34" i="5"/>
  <c r="X35" i="5"/>
  <c r="X36" i="5"/>
  <c r="X37" i="5"/>
  <c r="X38" i="5"/>
  <c r="X39" i="5"/>
  <c r="X40" i="5"/>
  <c r="X41" i="5"/>
  <c r="X42" i="5"/>
  <c r="X43" i="5"/>
  <c r="X44" i="5"/>
  <c r="X45" i="5"/>
  <c r="X46" i="5"/>
  <c r="X47" i="5"/>
  <c r="X48" i="5"/>
  <c r="X49" i="5"/>
  <c r="X50" i="5"/>
  <c r="X51" i="5"/>
  <c r="X52" i="5"/>
  <c r="X53" i="5"/>
  <c r="X54" i="5"/>
  <c r="X55" i="5"/>
  <c r="X56" i="5"/>
  <c r="X57" i="5"/>
  <c r="X58" i="5"/>
  <c r="X59" i="5"/>
  <c r="X60" i="5"/>
  <c r="X61" i="5"/>
  <c r="X62" i="5"/>
  <c r="X63" i="5"/>
  <c r="X64" i="5"/>
  <c r="X65" i="5"/>
  <c r="X66" i="5"/>
  <c r="X67" i="5"/>
  <c r="X68" i="5"/>
  <c r="X69" i="5"/>
  <c r="X70" i="5"/>
  <c r="X71" i="5"/>
  <c r="X72" i="5"/>
  <c r="X73" i="5"/>
  <c r="X74" i="5"/>
  <c r="X75" i="5"/>
  <c r="X76" i="5"/>
  <c r="X77" i="5"/>
  <c r="X78" i="5"/>
  <c r="X79" i="5"/>
  <c r="X80" i="5"/>
  <c r="X81" i="5"/>
  <c r="X82" i="5"/>
  <c r="X83" i="5"/>
  <c r="X84" i="5"/>
  <c r="X85" i="5"/>
  <c r="X86" i="5"/>
  <c r="X87" i="5"/>
  <c r="X88" i="5"/>
  <c r="X89" i="5"/>
  <c r="X90" i="5"/>
  <c r="X91" i="5"/>
  <c r="X92" i="5"/>
  <c r="X93" i="5"/>
  <c r="X94" i="5"/>
  <c r="X95" i="5"/>
  <c r="X96" i="5"/>
  <c r="X97" i="5"/>
  <c r="X98" i="5"/>
  <c r="X99" i="5"/>
  <c r="X100" i="5"/>
  <c r="X101" i="5"/>
  <c r="X102" i="5"/>
  <c r="X103" i="5"/>
  <c r="X104" i="5"/>
  <c r="X105" i="5"/>
  <c r="X106" i="5"/>
  <c r="X107" i="5"/>
  <c r="X108" i="5"/>
  <c r="X109" i="5"/>
  <c r="X110" i="5"/>
  <c r="X111" i="5"/>
  <c r="X112" i="5"/>
  <c r="X113" i="5"/>
  <c r="X114" i="5"/>
  <c r="X115" i="5"/>
  <c r="X116" i="5"/>
  <c r="X117" i="5"/>
  <c r="X118" i="5"/>
  <c r="X119" i="5"/>
  <c r="X120" i="5"/>
  <c r="X121" i="5"/>
  <c r="X122" i="5"/>
  <c r="X123" i="5"/>
  <c r="X124" i="5"/>
  <c r="X125" i="5"/>
  <c r="X126" i="5"/>
  <c r="X127" i="5"/>
  <c r="X128" i="5"/>
  <c r="X129" i="5"/>
  <c r="X130" i="5"/>
  <c r="X131" i="5"/>
  <c r="X132" i="5"/>
  <c r="X133" i="5"/>
  <c r="X134" i="5"/>
  <c r="X135" i="5"/>
  <c r="X136" i="5"/>
  <c r="X137" i="5"/>
  <c r="X138" i="5"/>
  <c r="X139" i="5"/>
  <c r="X140" i="5"/>
  <c r="X141" i="5"/>
  <c r="X142" i="5"/>
  <c r="X143" i="5"/>
  <c r="X144" i="5"/>
  <c r="X145" i="5"/>
  <c r="X146" i="5"/>
  <c r="X147" i="5"/>
  <c r="X148" i="5"/>
  <c r="X149" i="5"/>
  <c r="X150" i="5"/>
  <c r="X151" i="5"/>
  <c r="X152" i="5"/>
  <c r="X153" i="5"/>
  <c r="X154" i="5"/>
  <c r="X155" i="5"/>
  <c r="X156" i="5"/>
  <c r="X157" i="5"/>
  <c r="X158" i="5"/>
  <c r="X159" i="5"/>
  <c r="X160" i="5"/>
  <c r="X161" i="5"/>
  <c r="X162" i="5"/>
  <c r="X163" i="5"/>
  <c r="X164" i="5"/>
  <c r="X165" i="5"/>
  <c r="X166" i="5"/>
  <c r="X167" i="5"/>
  <c r="X168" i="5"/>
  <c r="X169" i="5"/>
  <c r="X170" i="5"/>
  <c r="X171" i="5"/>
  <c r="X172" i="5"/>
  <c r="X173" i="5"/>
  <c r="X174" i="5"/>
  <c r="X175" i="5"/>
  <c r="X176" i="5"/>
  <c r="X177" i="5"/>
  <c r="X178" i="5"/>
  <c r="X179" i="5"/>
  <c r="X180" i="5"/>
  <c r="X181" i="5"/>
  <c r="X182" i="5"/>
  <c r="X183" i="5"/>
  <c r="X184" i="5"/>
  <c r="X185" i="5"/>
  <c r="X186" i="5"/>
  <c r="X187" i="5"/>
  <c r="X188" i="5"/>
  <c r="X189" i="5"/>
  <c r="X190" i="5"/>
  <c r="X191" i="5"/>
  <c r="X192" i="5"/>
  <c r="X193" i="5"/>
  <c r="X194" i="5"/>
  <c r="X195" i="5"/>
  <c r="X196" i="5"/>
  <c r="X197" i="5"/>
  <c r="X198" i="5"/>
  <c r="X199" i="5"/>
  <c r="X200" i="5"/>
  <c r="X201" i="5"/>
  <c r="X202" i="5"/>
  <c r="X203" i="5"/>
  <c r="X204" i="5"/>
  <c r="X205" i="5"/>
  <c r="X206" i="5"/>
  <c r="X207" i="5"/>
  <c r="X208" i="5"/>
  <c r="X209" i="5"/>
  <c r="X210" i="5"/>
  <c r="X211" i="5"/>
  <c r="X212" i="5"/>
  <c r="X213" i="5"/>
  <c r="X214" i="5"/>
  <c r="X215" i="5"/>
  <c r="X216" i="5"/>
  <c r="X217" i="5"/>
  <c r="X218" i="5"/>
  <c r="X219" i="5"/>
  <c r="X220" i="5"/>
  <c r="X221" i="5"/>
  <c r="X222" i="5"/>
  <c r="X223" i="5"/>
  <c r="X224" i="5"/>
  <c r="X225" i="5"/>
  <c r="X226" i="5"/>
  <c r="X227" i="5"/>
  <c r="X228" i="5"/>
  <c r="X229" i="5"/>
  <c r="X230" i="5"/>
  <c r="X231" i="5"/>
  <c r="X232" i="5"/>
  <c r="X233" i="5"/>
  <c r="X234" i="5"/>
  <c r="X235" i="5"/>
  <c r="X236" i="5"/>
  <c r="X237" i="5"/>
  <c r="X238" i="5"/>
  <c r="X239" i="5"/>
  <c r="X240" i="5"/>
  <c r="X241" i="5"/>
  <c r="X242" i="5"/>
  <c r="X243" i="5"/>
  <c r="X244" i="5"/>
  <c r="X245" i="5"/>
  <c r="X246" i="5"/>
  <c r="X247" i="5"/>
  <c r="X248" i="5"/>
  <c r="X249" i="5"/>
  <c r="X250" i="5"/>
  <c r="X251" i="5"/>
  <c r="X252" i="5"/>
  <c r="X253" i="5"/>
  <c r="X254" i="5"/>
  <c r="X255" i="5"/>
  <c r="X256" i="5"/>
  <c r="X257" i="5"/>
  <c r="X258" i="5"/>
  <c r="X259" i="5"/>
  <c r="X260" i="5"/>
  <c r="X261" i="5"/>
  <c r="X262" i="5"/>
  <c r="X263" i="5"/>
  <c r="X264" i="5"/>
  <c r="X265" i="5"/>
  <c r="X266" i="5"/>
  <c r="X267" i="5"/>
  <c r="X268" i="5"/>
  <c r="X269" i="5"/>
  <c r="X270" i="5"/>
  <c r="X271" i="5"/>
  <c r="X272" i="5"/>
  <c r="X273" i="5"/>
  <c r="X274" i="5"/>
  <c r="X275" i="5"/>
  <c r="X276" i="5"/>
  <c r="X277" i="5"/>
  <c r="X278" i="5"/>
  <c r="X279" i="5"/>
  <c r="X280" i="5"/>
  <c r="X281" i="5"/>
  <c r="X282" i="5"/>
  <c r="X283" i="5"/>
  <c r="X284" i="5"/>
  <c r="X285" i="5"/>
  <c r="X286" i="5"/>
  <c r="X287" i="5"/>
  <c r="X288" i="5"/>
  <c r="X289" i="5"/>
  <c r="X290" i="5"/>
  <c r="X291" i="5"/>
  <c r="X292" i="5"/>
  <c r="X293" i="5"/>
  <c r="X294" i="5"/>
  <c r="X295" i="5"/>
  <c r="X296" i="5"/>
  <c r="X297" i="5"/>
  <c r="X298" i="5"/>
  <c r="X299" i="5"/>
  <c r="X300" i="5"/>
  <c r="X301" i="5"/>
  <c r="X302" i="5"/>
  <c r="X303" i="5"/>
  <c r="X304" i="5"/>
  <c r="X305" i="5"/>
  <c r="X306" i="5"/>
  <c r="X307" i="5"/>
  <c r="X308" i="5"/>
  <c r="W8" i="5"/>
  <c r="W9" i="5"/>
  <c r="W10" i="5"/>
  <c r="W11" i="5"/>
  <c r="W12" i="5"/>
  <c r="W13" i="5"/>
  <c r="W14" i="5"/>
  <c r="W15" i="5"/>
  <c r="W16" i="5"/>
  <c r="W17" i="5"/>
  <c r="W18" i="5"/>
  <c r="W19" i="5"/>
  <c r="W20" i="5"/>
  <c r="W21" i="5"/>
  <c r="W22" i="5"/>
  <c r="W23" i="5"/>
  <c r="W24" i="5"/>
  <c r="W25" i="5"/>
  <c r="W26" i="5"/>
  <c r="W27" i="5"/>
  <c r="W28" i="5"/>
  <c r="W29" i="5"/>
  <c r="W30" i="5"/>
  <c r="W31" i="5"/>
  <c r="W32" i="5"/>
  <c r="W33" i="5"/>
  <c r="W34" i="5"/>
  <c r="W35" i="5"/>
  <c r="W36" i="5"/>
  <c r="W37" i="5"/>
  <c r="W38" i="5"/>
  <c r="W39" i="5"/>
  <c r="W40" i="5"/>
  <c r="W41" i="5"/>
  <c r="W42" i="5"/>
  <c r="W43" i="5"/>
  <c r="W44" i="5"/>
  <c r="W45" i="5"/>
  <c r="W46" i="5"/>
  <c r="W47" i="5"/>
  <c r="W48" i="5"/>
  <c r="W49" i="5"/>
  <c r="W50" i="5"/>
  <c r="W51" i="5"/>
  <c r="W52" i="5"/>
  <c r="W53" i="5"/>
  <c r="W54" i="5"/>
  <c r="W55" i="5"/>
  <c r="W56" i="5"/>
  <c r="W57" i="5"/>
  <c r="W58" i="5"/>
  <c r="W59" i="5"/>
  <c r="W60" i="5"/>
  <c r="W61" i="5"/>
  <c r="W62" i="5"/>
  <c r="W63" i="5"/>
  <c r="W64" i="5"/>
  <c r="W65" i="5"/>
  <c r="W66" i="5"/>
  <c r="W67" i="5"/>
  <c r="W68" i="5"/>
  <c r="W69" i="5"/>
  <c r="W70" i="5"/>
  <c r="W71" i="5"/>
  <c r="W72" i="5"/>
  <c r="W73" i="5"/>
  <c r="W74" i="5"/>
  <c r="W75" i="5"/>
  <c r="W76" i="5"/>
  <c r="W77" i="5"/>
  <c r="W78" i="5"/>
  <c r="W79" i="5"/>
  <c r="W80" i="5"/>
  <c r="W81" i="5"/>
  <c r="W82" i="5"/>
  <c r="W83" i="5"/>
  <c r="W84" i="5"/>
  <c r="W85" i="5"/>
  <c r="W86" i="5"/>
  <c r="W87" i="5"/>
  <c r="W88" i="5"/>
  <c r="W89" i="5"/>
  <c r="W90" i="5"/>
  <c r="W91" i="5"/>
  <c r="W92" i="5"/>
  <c r="W93" i="5"/>
  <c r="W94" i="5"/>
  <c r="W95" i="5"/>
  <c r="W96" i="5"/>
  <c r="W97" i="5"/>
  <c r="W98" i="5"/>
  <c r="W99" i="5"/>
  <c r="W100" i="5"/>
  <c r="W101" i="5"/>
  <c r="W102" i="5"/>
  <c r="W103" i="5"/>
  <c r="W104" i="5"/>
  <c r="W105" i="5"/>
  <c r="W106" i="5"/>
  <c r="W107" i="5"/>
  <c r="W108" i="5"/>
  <c r="W109" i="5"/>
  <c r="W110" i="5"/>
  <c r="W111" i="5"/>
  <c r="W112" i="5"/>
  <c r="W113" i="5"/>
  <c r="W114" i="5"/>
  <c r="W115" i="5"/>
  <c r="W116" i="5"/>
  <c r="W117" i="5"/>
  <c r="W118" i="5"/>
  <c r="W119" i="5"/>
  <c r="W120" i="5"/>
  <c r="W121" i="5"/>
  <c r="W122" i="5"/>
  <c r="W123" i="5"/>
  <c r="W124" i="5"/>
  <c r="W125" i="5"/>
  <c r="W126" i="5"/>
  <c r="W127" i="5"/>
  <c r="W128" i="5"/>
  <c r="W129" i="5"/>
  <c r="W130" i="5"/>
  <c r="W131" i="5"/>
  <c r="W132" i="5"/>
  <c r="W133" i="5"/>
  <c r="W134" i="5"/>
  <c r="W135" i="5"/>
  <c r="W136" i="5"/>
  <c r="W137" i="5"/>
  <c r="W138" i="5"/>
  <c r="W139" i="5"/>
  <c r="W140" i="5"/>
  <c r="W141" i="5"/>
  <c r="W142" i="5"/>
  <c r="W143" i="5"/>
  <c r="W144" i="5"/>
  <c r="W145" i="5"/>
  <c r="W146" i="5"/>
  <c r="W147" i="5"/>
  <c r="W148" i="5"/>
  <c r="W149" i="5"/>
  <c r="W150" i="5"/>
  <c r="W151" i="5"/>
  <c r="W152" i="5"/>
  <c r="W153" i="5"/>
  <c r="W154" i="5"/>
  <c r="W155" i="5"/>
  <c r="W156" i="5"/>
  <c r="W157" i="5"/>
  <c r="W158" i="5"/>
  <c r="W159" i="5"/>
  <c r="W160" i="5"/>
  <c r="W161" i="5"/>
  <c r="W162" i="5"/>
  <c r="W163" i="5"/>
  <c r="W164" i="5"/>
  <c r="W165" i="5"/>
  <c r="W166" i="5"/>
  <c r="W167" i="5"/>
  <c r="W168" i="5"/>
  <c r="W169" i="5"/>
  <c r="W170" i="5"/>
  <c r="W171" i="5"/>
  <c r="W172" i="5"/>
  <c r="W173" i="5"/>
  <c r="W174" i="5"/>
  <c r="W175" i="5"/>
  <c r="W176" i="5"/>
  <c r="W177" i="5"/>
  <c r="W178" i="5"/>
  <c r="W179" i="5"/>
  <c r="W180" i="5"/>
  <c r="W181" i="5"/>
  <c r="W182" i="5"/>
  <c r="W183" i="5"/>
  <c r="W184" i="5"/>
  <c r="W185" i="5"/>
  <c r="W186" i="5"/>
  <c r="W187" i="5"/>
  <c r="W188" i="5"/>
  <c r="W189" i="5"/>
  <c r="W190" i="5"/>
  <c r="W191" i="5"/>
  <c r="W192" i="5"/>
  <c r="W193" i="5"/>
  <c r="W194" i="5"/>
  <c r="W195" i="5"/>
  <c r="W196" i="5"/>
  <c r="W197" i="5"/>
  <c r="W198" i="5"/>
  <c r="W199" i="5"/>
  <c r="W200" i="5"/>
  <c r="W201" i="5"/>
  <c r="W202" i="5"/>
  <c r="W203" i="5"/>
  <c r="W204" i="5"/>
  <c r="W205" i="5"/>
  <c r="W206" i="5"/>
  <c r="W207" i="5"/>
  <c r="W208" i="5"/>
  <c r="W209" i="5"/>
  <c r="W210" i="5"/>
  <c r="W211" i="5"/>
  <c r="W212" i="5"/>
  <c r="W213" i="5"/>
  <c r="W214" i="5"/>
  <c r="W215" i="5"/>
  <c r="W216" i="5"/>
  <c r="W217" i="5"/>
  <c r="W218" i="5"/>
  <c r="W219" i="5"/>
  <c r="W220" i="5"/>
  <c r="W221" i="5"/>
  <c r="W222" i="5"/>
  <c r="W223" i="5"/>
  <c r="W224" i="5"/>
  <c r="W225" i="5"/>
  <c r="W226" i="5"/>
  <c r="W227" i="5"/>
  <c r="W228" i="5"/>
  <c r="W229" i="5"/>
  <c r="W230" i="5"/>
  <c r="W231" i="5"/>
  <c r="W232" i="5"/>
  <c r="W233" i="5"/>
  <c r="W234" i="5"/>
  <c r="W235" i="5"/>
  <c r="W236" i="5"/>
  <c r="W237" i="5"/>
  <c r="W238" i="5"/>
  <c r="W239" i="5"/>
  <c r="W240" i="5"/>
  <c r="W241" i="5"/>
  <c r="W242" i="5"/>
  <c r="W243" i="5"/>
  <c r="W244" i="5"/>
  <c r="W245" i="5"/>
  <c r="W246" i="5"/>
  <c r="W247" i="5"/>
  <c r="W248" i="5"/>
  <c r="W249" i="5"/>
  <c r="W250" i="5"/>
  <c r="W251" i="5"/>
  <c r="W252" i="5"/>
  <c r="W253" i="5"/>
  <c r="W254" i="5"/>
  <c r="W255" i="5"/>
  <c r="W256" i="5"/>
  <c r="W257" i="5"/>
  <c r="W258" i="5"/>
  <c r="W259" i="5"/>
  <c r="W260" i="5"/>
  <c r="W261" i="5"/>
  <c r="W262" i="5"/>
  <c r="W263" i="5"/>
  <c r="W264" i="5"/>
  <c r="W265" i="5"/>
  <c r="W266" i="5"/>
  <c r="W267" i="5"/>
  <c r="W268" i="5"/>
  <c r="W269" i="5"/>
  <c r="W270" i="5"/>
  <c r="W271" i="5"/>
  <c r="W272" i="5"/>
  <c r="W273" i="5"/>
  <c r="W274" i="5"/>
  <c r="W275" i="5"/>
  <c r="W276" i="5"/>
  <c r="W277" i="5"/>
  <c r="W278" i="5"/>
  <c r="W279" i="5"/>
  <c r="W280" i="5"/>
  <c r="W281" i="5"/>
  <c r="W282" i="5"/>
  <c r="W283" i="5"/>
  <c r="W284" i="5"/>
  <c r="W285" i="5"/>
  <c r="W286" i="5"/>
  <c r="W287" i="5"/>
  <c r="W288" i="5"/>
  <c r="W289" i="5"/>
  <c r="W290" i="5"/>
  <c r="W291" i="5"/>
  <c r="W292" i="5"/>
  <c r="W293" i="5"/>
  <c r="W294" i="5"/>
  <c r="W295" i="5"/>
  <c r="W296" i="5"/>
  <c r="W297" i="5"/>
  <c r="W298" i="5"/>
  <c r="W299" i="5"/>
  <c r="W300" i="5"/>
  <c r="W301" i="5"/>
  <c r="W302" i="5"/>
  <c r="W303" i="5"/>
  <c r="W304" i="5"/>
  <c r="W305" i="5"/>
  <c r="W306" i="5"/>
  <c r="W307" i="5"/>
  <c r="W308" i="5"/>
  <c r="V8" i="5"/>
  <c r="V9" i="5"/>
  <c r="V10" i="5"/>
  <c r="V11" i="5"/>
  <c r="V12" i="5"/>
  <c r="V13" i="5"/>
  <c r="V14" i="5"/>
  <c r="V15" i="5"/>
  <c r="V16" i="5"/>
  <c r="V17" i="5"/>
  <c r="V18" i="5"/>
  <c r="V19" i="5"/>
  <c r="V20" i="5"/>
  <c r="V21" i="5"/>
  <c r="V22" i="5"/>
  <c r="V23" i="5"/>
  <c r="V24" i="5"/>
  <c r="V25" i="5"/>
  <c r="V26" i="5"/>
  <c r="V27" i="5"/>
  <c r="V28" i="5"/>
  <c r="V29" i="5"/>
  <c r="V30" i="5"/>
  <c r="V31" i="5"/>
  <c r="V32" i="5"/>
  <c r="V33" i="5"/>
  <c r="V34" i="5"/>
  <c r="V35" i="5"/>
  <c r="V36" i="5"/>
  <c r="V37" i="5"/>
  <c r="V38" i="5"/>
  <c r="V39" i="5"/>
  <c r="V40" i="5"/>
  <c r="V41" i="5"/>
  <c r="V42" i="5"/>
  <c r="V43" i="5"/>
  <c r="V44" i="5"/>
  <c r="V45" i="5"/>
  <c r="V46" i="5"/>
  <c r="V47" i="5"/>
  <c r="V48" i="5"/>
  <c r="V49" i="5"/>
  <c r="V50" i="5"/>
  <c r="V51" i="5"/>
  <c r="V52" i="5"/>
  <c r="V53" i="5"/>
  <c r="V54" i="5"/>
  <c r="V55" i="5"/>
  <c r="V56" i="5"/>
  <c r="V57" i="5"/>
  <c r="V58" i="5"/>
  <c r="V59" i="5"/>
  <c r="V60" i="5"/>
  <c r="V61" i="5"/>
  <c r="V62" i="5"/>
  <c r="V63" i="5"/>
  <c r="V64" i="5"/>
  <c r="V65" i="5"/>
  <c r="V66" i="5"/>
  <c r="V67" i="5"/>
  <c r="V68" i="5"/>
  <c r="V69" i="5"/>
  <c r="V70" i="5"/>
  <c r="V71" i="5"/>
  <c r="V72" i="5"/>
  <c r="V73" i="5"/>
  <c r="V74" i="5"/>
  <c r="V75" i="5"/>
  <c r="V76" i="5"/>
  <c r="V77" i="5"/>
  <c r="V78" i="5"/>
  <c r="V79" i="5"/>
  <c r="V80" i="5"/>
  <c r="V81" i="5"/>
  <c r="V82" i="5"/>
  <c r="V83" i="5"/>
  <c r="V84" i="5"/>
  <c r="V85" i="5"/>
  <c r="V86" i="5"/>
  <c r="V87" i="5"/>
  <c r="V88" i="5"/>
  <c r="V89" i="5"/>
  <c r="V90" i="5"/>
  <c r="V91" i="5"/>
  <c r="V92" i="5"/>
  <c r="V93" i="5"/>
  <c r="V94" i="5"/>
  <c r="V95" i="5"/>
  <c r="V96" i="5"/>
  <c r="V97" i="5"/>
  <c r="V98" i="5"/>
  <c r="V99" i="5"/>
  <c r="V100" i="5"/>
  <c r="V101" i="5"/>
  <c r="V102" i="5"/>
  <c r="V103" i="5"/>
  <c r="V104" i="5"/>
  <c r="V105" i="5"/>
  <c r="V106" i="5"/>
  <c r="V107" i="5"/>
  <c r="V108" i="5"/>
  <c r="V109" i="5"/>
  <c r="V110" i="5"/>
  <c r="V111" i="5"/>
  <c r="V112" i="5"/>
  <c r="V113" i="5"/>
  <c r="V114" i="5"/>
  <c r="V115" i="5"/>
  <c r="V116" i="5"/>
  <c r="V117" i="5"/>
  <c r="V118" i="5"/>
  <c r="V119" i="5"/>
  <c r="V120" i="5"/>
  <c r="V121" i="5"/>
  <c r="V122" i="5"/>
  <c r="V123" i="5"/>
  <c r="V124" i="5"/>
  <c r="V125" i="5"/>
  <c r="V126" i="5"/>
  <c r="V127" i="5"/>
  <c r="V128" i="5"/>
  <c r="V129" i="5"/>
  <c r="V130" i="5"/>
  <c r="V131" i="5"/>
  <c r="V132" i="5"/>
  <c r="V133" i="5"/>
  <c r="V134" i="5"/>
  <c r="V135" i="5"/>
  <c r="V136" i="5"/>
  <c r="V137" i="5"/>
  <c r="V138" i="5"/>
  <c r="V139" i="5"/>
  <c r="V140" i="5"/>
  <c r="V141" i="5"/>
  <c r="V142" i="5"/>
  <c r="V143" i="5"/>
  <c r="V144" i="5"/>
  <c r="V145" i="5"/>
  <c r="V146" i="5"/>
  <c r="V147" i="5"/>
  <c r="V148" i="5"/>
  <c r="V149" i="5"/>
  <c r="V150" i="5"/>
  <c r="V151" i="5"/>
  <c r="V152" i="5"/>
  <c r="V153" i="5"/>
  <c r="V154" i="5"/>
  <c r="V155" i="5"/>
  <c r="V156" i="5"/>
  <c r="V157" i="5"/>
  <c r="V158" i="5"/>
  <c r="V159" i="5"/>
  <c r="V160" i="5"/>
  <c r="V161" i="5"/>
  <c r="V162" i="5"/>
  <c r="V163" i="5"/>
  <c r="V164" i="5"/>
  <c r="V165" i="5"/>
  <c r="V166" i="5"/>
  <c r="V167" i="5"/>
  <c r="V168" i="5"/>
  <c r="V169" i="5"/>
  <c r="V170" i="5"/>
  <c r="V171" i="5"/>
  <c r="V172" i="5"/>
  <c r="V173" i="5"/>
  <c r="V174" i="5"/>
  <c r="V175" i="5"/>
  <c r="V176" i="5"/>
  <c r="V177" i="5"/>
  <c r="V178" i="5"/>
  <c r="V179" i="5"/>
  <c r="V180" i="5"/>
  <c r="V181" i="5"/>
  <c r="V182" i="5"/>
  <c r="V183" i="5"/>
  <c r="V184" i="5"/>
  <c r="V185" i="5"/>
  <c r="V186" i="5"/>
  <c r="V187" i="5"/>
  <c r="V188" i="5"/>
  <c r="V189" i="5"/>
  <c r="V190" i="5"/>
  <c r="V191" i="5"/>
  <c r="V192" i="5"/>
  <c r="V193" i="5"/>
  <c r="V194" i="5"/>
  <c r="V195" i="5"/>
  <c r="V196" i="5"/>
  <c r="V197" i="5"/>
  <c r="V198" i="5"/>
  <c r="V199" i="5"/>
  <c r="V200" i="5"/>
  <c r="V201" i="5"/>
  <c r="V202" i="5"/>
  <c r="V203" i="5"/>
  <c r="V204" i="5"/>
  <c r="V205" i="5"/>
  <c r="V206" i="5"/>
  <c r="V207" i="5"/>
  <c r="V208" i="5"/>
  <c r="V209" i="5"/>
  <c r="V210" i="5"/>
  <c r="V211" i="5"/>
  <c r="V212" i="5"/>
  <c r="V213" i="5"/>
  <c r="V214" i="5"/>
  <c r="V215" i="5"/>
  <c r="V216" i="5"/>
  <c r="V217" i="5"/>
  <c r="V218" i="5"/>
  <c r="V219" i="5"/>
  <c r="V220" i="5"/>
  <c r="V221" i="5"/>
  <c r="V222" i="5"/>
  <c r="V223" i="5"/>
  <c r="V224" i="5"/>
  <c r="V225" i="5"/>
  <c r="V226" i="5"/>
  <c r="V227" i="5"/>
  <c r="V228" i="5"/>
  <c r="V229" i="5"/>
  <c r="V230" i="5"/>
  <c r="V231" i="5"/>
  <c r="V232" i="5"/>
  <c r="V233" i="5"/>
  <c r="V234" i="5"/>
  <c r="V235" i="5"/>
  <c r="V236" i="5"/>
  <c r="V237" i="5"/>
  <c r="V238" i="5"/>
  <c r="V239" i="5"/>
  <c r="V240" i="5"/>
  <c r="V241" i="5"/>
  <c r="V242" i="5"/>
  <c r="V243" i="5"/>
  <c r="V244" i="5"/>
  <c r="V245" i="5"/>
  <c r="V246" i="5"/>
  <c r="V247" i="5"/>
  <c r="V248" i="5"/>
  <c r="V249" i="5"/>
  <c r="V250" i="5"/>
  <c r="V251" i="5"/>
  <c r="V252" i="5"/>
  <c r="V253" i="5"/>
  <c r="V254" i="5"/>
  <c r="V255" i="5"/>
  <c r="V256" i="5"/>
  <c r="V257" i="5"/>
  <c r="V258" i="5"/>
  <c r="V259" i="5"/>
  <c r="V260" i="5"/>
  <c r="V261" i="5"/>
  <c r="V262" i="5"/>
  <c r="V263" i="5"/>
  <c r="V264" i="5"/>
  <c r="V265" i="5"/>
  <c r="V266" i="5"/>
  <c r="V267" i="5"/>
  <c r="V268" i="5"/>
  <c r="V269" i="5"/>
  <c r="V270" i="5"/>
  <c r="V271" i="5"/>
  <c r="V272" i="5"/>
  <c r="V273" i="5"/>
  <c r="V274" i="5"/>
  <c r="V275" i="5"/>
  <c r="V276" i="5"/>
  <c r="V277" i="5"/>
  <c r="V278" i="5"/>
  <c r="V279" i="5"/>
  <c r="V280" i="5"/>
  <c r="V281" i="5"/>
  <c r="V282" i="5"/>
  <c r="V283" i="5"/>
  <c r="V284" i="5"/>
  <c r="V285" i="5"/>
  <c r="V286" i="5"/>
  <c r="V287" i="5"/>
  <c r="V288" i="5"/>
  <c r="V289" i="5"/>
  <c r="V290" i="5"/>
  <c r="V291" i="5"/>
  <c r="V292" i="5"/>
  <c r="V293" i="5"/>
  <c r="V294" i="5"/>
  <c r="V295" i="5"/>
  <c r="V296" i="5"/>
  <c r="V297" i="5"/>
  <c r="V298" i="5"/>
  <c r="V299" i="5"/>
  <c r="V300" i="5"/>
  <c r="V301" i="5"/>
  <c r="V302" i="5"/>
  <c r="V303" i="5"/>
  <c r="V304" i="5"/>
  <c r="V305" i="5"/>
  <c r="V306" i="5"/>
  <c r="V307" i="5"/>
  <c r="V308" i="5"/>
</calcChain>
</file>

<file path=xl/sharedStrings.xml><?xml version="1.0" encoding="utf-8"?>
<sst xmlns="http://schemas.openxmlformats.org/spreadsheetml/2006/main" count="20" uniqueCount="18">
  <si>
    <t>通常攻撃</t>
    <rPh sb="0" eb="2">
      <t>ツウジョウ</t>
    </rPh>
    <rPh sb="2" eb="4">
      <t>コウゲキ</t>
    </rPh>
    <phoneticPr fontId="1"/>
  </si>
  <si>
    <t>ため攻撃LV1</t>
    <rPh sb="2" eb="4">
      <t>コウゲキ</t>
    </rPh>
    <phoneticPr fontId="1"/>
  </si>
  <si>
    <t>ため攻撃LV2</t>
    <rPh sb="2" eb="4">
      <t>コウゲキ</t>
    </rPh>
    <phoneticPr fontId="1"/>
  </si>
  <si>
    <t>ため攻撃LV3</t>
    <rPh sb="2" eb="4">
      <t>コウゲキ</t>
    </rPh>
    <phoneticPr fontId="1"/>
  </si>
  <si>
    <t>妖精数</t>
    <rPh sb="0" eb="3">
      <t>ヨウセイスウ</t>
    </rPh>
    <phoneticPr fontId="1"/>
  </si>
  <si>
    <t>ため攻撃LV2</t>
  </si>
  <si>
    <t>ため時間（秒数）</t>
    <rPh sb="2" eb="4">
      <t>ジカン</t>
    </rPh>
    <rPh sb="5" eb="7">
      <t>ビョウスウ</t>
    </rPh>
    <phoneticPr fontId="1"/>
  </si>
  <si>
    <t>ため攻撃LV1</t>
    <phoneticPr fontId="1"/>
  </si>
  <si>
    <t>ため攻撃LV3</t>
    <phoneticPr fontId="1"/>
  </si>
  <si>
    <t>通常攻撃速度</t>
    <rPh sb="0" eb="2">
      <t>ツウジョウ</t>
    </rPh>
    <rPh sb="2" eb="4">
      <t>コウゲキ</t>
    </rPh>
    <rPh sb="4" eb="6">
      <t>ソクド</t>
    </rPh>
    <phoneticPr fontId="1"/>
  </si>
  <si>
    <t>攻撃速（）</t>
    <rPh sb="0" eb="2">
      <t>コウゲキ</t>
    </rPh>
    <rPh sb="2" eb="3">
      <t>ソク</t>
    </rPh>
    <phoneticPr fontId="1"/>
  </si>
  <si>
    <t>通常攻撃速</t>
    <rPh sb="0" eb="2">
      <t>ツウジョウ</t>
    </rPh>
    <rPh sb="2" eb="4">
      <t>コウゲキ</t>
    </rPh>
    <rPh sb="4" eb="5">
      <t>ソク</t>
    </rPh>
    <phoneticPr fontId="1"/>
  </si>
  <si>
    <t>ため攻撃</t>
    <rPh sb="2" eb="4">
      <t>コウゲキ</t>
    </rPh>
    <phoneticPr fontId="1"/>
  </si>
  <si>
    <t>ダメージ数（）</t>
    <rPh sb="4" eb="5">
      <t>スウ</t>
    </rPh>
    <phoneticPr fontId="1"/>
  </si>
  <si>
    <t>妖精数とダメージ数</t>
    <rPh sb="0" eb="3">
      <t>ヨウセイスウ</t>
    </rPh>
    <rPh sb="8" eb="9">
      <t>スウ</t>
    </rPh>
    <phoneticPr fontId="1"/>
  </si>
  <si>
    <t>妖精数</t>
    <rPh sb="0" eb="2">
      <t>ヨウセイ</t>
    </rPh>
    <rPh sb="2" eb="3">
      <t>スウ</t>
    </rPh>
    <phoneticPr fontId="1"/>
  </si>
  <si>
    <t>移動速度</t>
    <rPh sb="0" eb="2">
      <t>イドウ</t>
    </rPh>
    <rPh sb="2" eb="4">
      <t>ソクド</t>
    </rPh>
    <phoneticPr fontId="1"/>
  </si>
  <si>
    <t>移動速度</t>
    <rPh sb="0" eb="4">
      <t>イドウソクド</t>
    </rPh>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</si>
</sst>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00000"/>
  </numFmts>
  <fonts count="8" x14ac:knownFonts="1">
    <font>
      <sz val="11"/>
      <color theme="1"/>
      <name val="ＭＳ Ｐゴシック"/>
      <family val="2"/>
      <charset val="128"/>
      <scheme val="minor"/>
    </font>
    <font>
      <sz val="6"/>
      <name val="ＭＳ Ｐゴシック"/>
      <family val="2"/>
      <charset val="128"/>
      <scheme val="minor"/>
    </font>
    <font>
      <b/>
      <sz val="11"/>
      <color theme="0"/>
      <name val="ＭＳ Ｐゴシック"/>
      <family val="2"/>
      <charset val="128"/>
      <scheme val="minor"/>
    </font>
    <font>
      <b/>
      <sz val="11"/>
      <color theme="1" tint="4.9989318521683403E-2"/>
      <name val="ＭＳ Ｐゴシック"/>
      <family val="2"/>
      <charset val="128"/>
      <scheme val="minor"/>
    </font>
    <font>
      <b/>
      <sz val="11"/>
      <color theme="1" tint="4.9989318521683403E-2"/>
      <name val="ＭＳ Ｐゴシック"/>
      <family val="3"/>
      <charset val="128"/>
      <scheme val="minor"/>
    </font>
    <font>
      <sz val="18"/>
      <color theme="1"/>
      <name val="ＭＳ Ｐゴシック"/>
      <family val="3"/>
      <charset val="128"/>
      <scheme val="minor"/>
    </font>
    <font>
      <sz val="26"/>
      <color theme="1"/>
      <name val="ＭＳ Ｐゴシック"/>
      <family val="3"/>
      <charset val="128"/>
      <scheme val="minor"/>
    </font>
    <font>
      <sz val="28"/>
      <color theme="1"/>
      <name val="ＭＳ Ｐゴシック"/>
      <family val="3"/>
      <charset val="128"/>
      <scheme val="minor"/>
    </font>
  </fonts>
  <fills count="8">
    <fill>
      <patternFill patternType="none"/>
    </fill>
    <fill>
      <patternFill patternType="gray125"/>
    </fill>
    <fill>
      <patternFill patternType="solid">
        <fgColor theme="1"/>
        <bgColor theme="1"/>
      </patternFill>
    </fill>
    <fill>
      <patternFill patternType="solid">
        <fgColor theme="5" tint="0.79998168889431442"/>
        <bgColor indexed="64"/>
      </patternFill>
    </fill>
    <fill>
      <patternFill patternType="solid">
        <fgColor theme="4" tint="0.79998168889431442"/>
        <bgColor indexed="64"/>
      </patternFill>
    </fill>
    <fill>
      <patternFill patternType="solid">
        <fgColor theme="9" tint="0.79998168889431442"/>
        <bgColor theme="9" tint="0.79998168889431442"/>
      </patternFill>
    </fill>
    <fill>
      <patternFill patternType="solid">
        <fgColor theme="8" tint="0.79998168889431442"/>
        <bgColor indexed="64"/>
      </patternFill>
    </fill>
    <fill>
      <patternFill patternType="solid">
        <fgColor theme="9" tint="0.79998168889431442"/>
        <bgColor indexed="64"/>
      </patternFill>
    </fill>
  </fills>
  <borders count="22">
    <border>
      <left/>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top style="thin">
        <color indexed="64"/>
      </top>
      <bottom/>
      <diagonal/>
    </border>
    <border>
      <left style="medium">
        <color indexed="64"/>
      </left>
      <right/>
      <top style="medium">
        <color indexed="64"/>
      </top>
      <bottom/>
      <diagonal/>
    </border>
    <border>
      <left/>
      <right/>
      <top/>
      <bottom style="medium">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medium">
        <color indexed="64"/>
      </bottom>
      <diagonal/>
    </border>
  </borders>
  <cellStyleXfs count="1">
    <xf numFmtId="0" fontId="0" fillId="0" borderId="0">
      <alignment vertical="center"/>
    </xf>
  </cellStyleXfs>
  <cellXfs count="46">
    <xf numFmtId="0" fontId="0" fillId="0" borderId="0" xfId="0">
      <alignment vertical="center"/>
    </xf>
    <xf numFmtId="0" fontId="2" fillId="2" borderId="15" xfId="0" applyFont="1" applyFill="1" applyBorder="1">
      <alignment vertical="center"/>
    </xf>
    <xf numFmtId="0" fontId="3" fillId="3" borderId="17" xfId="0" applyFont="1" applyFill="1" applyBorder="1">
      <alignment vertical="center"/>
    </xf>
    <xf numFmtId="0" fontId="4" fillId="3" borderId="17" xfId="0" applyFont="1" applyFill="1" applyBorder="1">
      <alignment vertical="center"/>
    </xf>
    <xf numFmtId="0" fontId="4" fillId="3" borderId="18" xfId="0" applyFont="1" applyFill="1" applyBorder="1">
      <alignment vertical="center"/>
    </xf>
    <xf numFmtId="176" fontId="0" fillId="3" borderId="14" xfId="0" applyNumberFormat="1" applyFont="1" applyFill="1" applyBorder="1" applyAlignment="1">
      <alignment horizontal="right" vertical="center"/>
    </xf>
    <xf numFmtId="1" fontId="0" fillId="3" borderId="14" xfId="0" applyNumberFormat="1" applyFont="1" applyFill="1" applyBorder="1">
      <alignment vertical="center"/>
    </xf>
    <xf numFmtId="176" fontId="0" fillId="3" borderId="13" xfId="0" applyNumberFormat="1" applyFont="1" applyFill="1" applyBorder="1" applyAlignment="1">
      <alignment horizontal="right" vertical="center"/>
    </xf>
    <xf numFmtId="1" fontId="0" fillId="3" borderId="13" xfId="0" applyNumberFormat="1" applyFont="1" applyFill="1" applyBorder="1">
      <alignment vertical="center"/>
    </xf>
    <xf numFmtId="0" fontId="0" fillId="4" borderId="2" xfId="0" applyFill="1" applyBorder="1">
      <alignment vertical="center"/>
    </xf>
    <xf numFmtId="0" fontId="0" fillId="4" borderId="3" xfId="0" applyFill="1" applyBorder="1">
      <alignment vertical="center"/>
    </xf>
    <xf numFmtId="0" fontId="0" fillId="4" borderId="5" xfId="0" applyFill="1" applyBorder="1">
      <alignment vertical="center"/>
    </xf>
    <xf numFmtId="0" fontId="0" fillId="4" borderId="6" xfId="0" applyFill="1" applyBorder="1">
      <alignment vertical="center"/>
    </xf>
    <xf numFmtId="0" fontId="0" fillId="4" borderId="8" xfId="0" applyFill="1" applyBorder="1">
      <alignment vertical="center"/>
    </xf>
    <xf numFmtId="0" fontId="0" fillId="4" borderId="9" xfId="0" applyFill="1" applyBorder="1">
      <alignment vertical="center"/>
    </xf>
    <xf numFmtId="0" fontId="0" fillId="5" borderId="19" xfId="0" applyFont="1" applyFill="1" applyBorder="1">
      <alignment vertical="center"/>
    </xf>
    <xf numFmtId="0" fontId="0" fillId="5" borderId="21" xfId="0" applyFont="1" applyFill="1" applyBorder="1">
      <alignment vertical="center"/>
    </xf>
    <xf numFmtId="0" fontId="0" fillId="4" borderId="10" xfId="0" applyFill="1" applyBorder="1">
      <alignment vertical="center"/>
    </xf>
    <xf numFmtId="0" fontId="0" fillId="4" borderId="11" xfId="0" applyFill="1" applyBorder="1">
      <alignment vertical="center"/>
    </xf>
    <xf numFmtId="0" fontId="0" fillId="4" borderId="12" xfId="0" applyFill="1" applyBorder="1">
      <alignment vertical="center"/>
    </xf>
    <xf numFmtId="1" fontId="0" fillId="3" borderId="20" xfId="0" applyNumberFormat="1" applyFont="1" applyFill="1" applyBorder="1">
      <alignment vertical="center"/>
    </xf>
    <xf numFmtId="0" fontId="0" fillId="6" borderId="3" xfId="0" applyFill="1" applyBorder="1">
      <alignment vertical="center"/>
    </xf>
    <xf numFmtId="0" fontId="0" fillId="6" borderId="6" xfId="0" applyFill="1" applyBorder="1">
      <alignment vertical="center"/>
    </xf>
    <xf numFmtId="0" fontId="0" fillId="6" borderId="9" xfId="0" applyFill="1" applyBorder="1">
      <alignment vertical="center"/>
    </xf>
    <xf numFmtId="0" fontId="0" fillId="7" borderId="1" xfId="0" applyFill="1" applyBorder="1">
      <alignment vertical="center"/>
    </xf>
    <xf numFmtId="0" fontId="0" fillId="7" borderId="4" xfId="0" applyFill="1" applyBorder="1">
      <alignment vertical="center"/>
    </xf>
    <xf numFmtId="0" fontId="0" fillId="7" borderId="7" xfId="0" applyFill="1" applyBorder="1">
      <alignment vertical="center"/>
    </xf>
    <xf numFmtId="0" fontId="0" fillId="7" borderId="19" xfId="0" applyFont="1" applyFill="1" applyBorder="1">
      <alignment vertical="center"/>
    </xf>
    <xf numFmtId="1" fontId="0" fillId="3" borderId="9" xfId="0" applyNumberFormat="1" applyFont="1" applyFill="1" applyBorder="1">
      <alignment vertical="center"/>
    </xf>
    <xf numFmtId="0" fontId="0" fillId="0" borderId="0" xfId="0" applyAlignment="1">
      <alignment vertical="center"/>
    </xf>
    <xf numFmtId="0" fontId="6" fillId="4" borderId="16" xfId="0" applyFont="1" applyFill="1" applyBorder="1" applyAlignment="1">
      <alignment horizontal="center" vertical="center"/>
    </xf>
    <xf numFmtId="0" fontId="6" fillId="3" borderId="16" xfId="0" applyFont="1" applyFill="1" applyBorder="1" applyAlignment="1">
      <alignment horizontal="center" vertical="center"/>
    </xf>
    <xf numFmtId="0" fontId="6" fillId="0" borderId="0" xfId="0" applyFont="1" applyAlignment="1">
      <alignment horizontal="center" vertical="center"/>
    </xf>
    <xf numFmtId="0" fontId="0" fillId="0" borderId="0" xfId="0" applyAlignment="1">
      <alignment horizontal="center" vertical="center"/>
    </xf>
    <xf numFmtId="0" fontId="7" fillId="0" borderId="0" xfId="0" applyFont="1" applyAlignment="1">
      <alignment horizontal="center" vertical="center"/>
    </xf>
    <xf numFmtId="0" fontId="0" fillId="0" borderId="1" xfId="0" applyBorder="1">
      <alignment vertical="center"/>
    </xf>
    <xf numFmtId="0" fontId="0" fillId="0" borderId="4" xfId="0" applyBorder="1">
      <alignment vertical="center"/>
    </xf>
    <xf numFmtId="1" fontId="0" fillId="0" borderId="6" xfId="0" applyNumberFormat="1" applyBorder="1">
      <alignment vertical="center"/>
    </xf>
    <xf numFmtId="0" fontId="0" fillId="0" borderId="7" xfId="0" applyBorder="1">
      <alignment vertical="center"/>
    </xf>
    <xf numFmtId="1" fontId="0" fillId="0" borderId="9" xfId="0" applyNumberFormat="1" applyBorder="1">
      <alignment vertical="center"/>
    </xf>
    <xf numFmtId="1" fontId="0" fillId="6" borderId="6" xfId="0" applyNumberFormat="1" applyFill="1" applyBorder="1">
      <alignment vertical="center"/>
    </xf>
    <xf numFmtId="1" fontId="0" fillId="6" borderId="9" xfId="0" applyNumberFormat="1" applyFill="1" applyBorder="1">
      <alignment vertical="center"/>
    </xf>
    <xf numFmtId="0" fontId="0" fillId="6" borderId="0" xfId="0" applyFill="1">
      <alignment vertical="center"/>
    </xf>
    <xf numFmtId="0" fontId="0" fillId="7" borderId="0" xfId="0" applyFill="1">
      <alignment vertical="center"/>
    </xf>
    <xf numFmtId="0" fontId="5" fillId="6" borderId="0" xfId="0" applyFont="1" applyFill="1" applyAlignment="1">
      <alignment horizontal="center" vertical="center"/>
    </xf>
    <xf numFmtId="1" fontId="0" fillId="0" borderId="3" xfId="0" applyNumberFormat="1" applyBorder="1">
      <alignment vertical="center"/>
    </xf>
  </cellXfs>
  <cellStyles count="1">
    <cellStyle name="標準" xfId="0" builtinId="0"/>
  </cellStyles>
  <dxfs count="0"/>
  <tableStyles count="0" defaultTableStyle="TableStyleMedium2" defaultPivotStyle="PivotStyleLight16"/>
  <colors>
    <mruColors>
      <color rgb="FFBBF999"/>
      <color rgb="FFFF66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5.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jpg"/><Relationship Id="rId17" Type="http://schemas.openxmlformats.org/officeDocument/2006/relationships/image" Target="../media/image17.png"/><Relationship Id="rId25" Type="http://schemas.openxmlformats.org/officeDocument/2006/relationships/image" Target="../media/image24.png"/><Relationship Id="rId33" Type="http://schemas.openxmlformats.org/officeDocument/2006/relationships/image" Target="../media/image2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microsoft.com/office/2007/relationships/hdphoto" Target="../media/hdphoto2.wdp"/><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3.png"/><Relationship Id="rId32" Type="http://schemas.openxmlformats.org/officeDocument/2006/relationships/image" Target="../media/image28.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2.png"/><Relationship Id="rId28" Type="http://schemas.openxmlformats.org/officeDocument/2006/relationships/image" Target="../media/image26.png"/><Relationship Id="rId10" Type="http://schemas.openxmlformats.org/officeDocument/2006/relationships/image" Target="../media/image10.png"/><Relationship Id="rId19" Type="http://schemas.openxmlformats.org/officeDocument/2006/relationships/image" Target="../media/image19.png"/><Relationship Id="rId31" Type="http://schemas.microsoft.com/office/2007/relationships/hdphoto" Target="../media/hdphoto3.wdp"/><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hyperlink" Target="#&#12461;&#12515;&#12521;&#25805;&#20316;&#20181;&#27096;!A1"/><Relationship Id="rId27" Type="http://schemas.microsoft.com/office/2007/relationships/hdphoto" Target="../media/hdphoto1.wdp"/><Relationship Id="rId30" Type="http://schemas.openxmlformats.org/officeDocument/2006/relationships/image" Target="../media/image27.png"/></Relationships>
</file>

<file path=xl/drawings/_rels/drawing3.xml.rels><?xml version="1.0" encoding="UTF-8" standalone="yes"?>
<Relationships xmlns="http://schemas.openxmlformats.org/package/2006/relationships"><Relationship Id="rId1" Type="http://schemas.openxmlformats.org/officeDocument/2006/relationships/image" Target="../media/image30.png"/></Relationships>
</file>

<file path=xl/drawings/_rels/drawing4.xml.rels><?xml version="1.0" encoding="UTF-8" standalone="yes"?>
<Relationships xmlns="http://schemas.openxmlformats.org/package/2006/relationships"><Relationship Id="rId8" Type="http://schemas.openxmlformats.org/officeDocument/2006/relationships/image" Target="../media/image37.png"/><Relationship Id="rId13" Type="http://schemas.openxmlformats.org/officeDocument/2006/relationships/image" Target="../media/image42.png"/><Relationship Id="rId3" Type="http://schemas.openxmlformats.org/officeDocument/2006/relationships/image" Target="../media/image32.png"/><Relationship Id="rId7" Type="http://schemas.openxmlformats.org/officeDocument/2006/relationships/image" Target="../media/image36.png"/><Relationship Id="rId12" Type="http://schemas.openxmlformats.org/officeDocument/2006/relationships/image" Target="../media/image41.png"/><Relationship Id="rId2" Type="http://schemas.openxmlformats.org/officeDocument/2006/relationships/image" Target="../media/image31.png"/><Relationship Id="rId16" Type="http://schemas.microsoft.com/office/2007/relationships/hdphoto" Target="../media/hdphoto3.wdp"/><Relationship Id="rId1" Type="http://schemas.openxmlformats.org/officeDocument/2006/relationships/image" Target="../media/image30.png"/><Relationship Id="rId6" Type="http://schemas.openxmlformats.org/officeDocument/2006/relationships/image" Target="../media/image35.png"/><Relationship Id="rId11" Type="http://schemas.openxmlformats.org/officeDocument/2006/relationships/image" Target="../media/image40.png"/><Relationship Id="rId5" Type="http://schemas.openxmlformats.org/officeDocument/2006/relationships/image" Target="../media/image34.png"/><Relationship Id="rId15" Type="http://schemas.openxmlformats.org/officeDocument/2006/relationships/image" Target="../media/image27.png"/><Relationship Id="rId10" Type="http://schemas.openxmlformats.org/officeDocument/2006/relationships/image" Target="../media/image39.png"/><Relationship Id="rId4" Type="http://schemas.openxmlformats.org/officeDocument/2006/relationships/image" Target="../media/image33.png"/><Relationship Id="rId9" Type="http://schemas.openxmlformats.org/officeDocument/2006/relationships/image" Target="../media/image38.png"/><Relationship Id="rId14" Type="http://schemas.openxmlformats.org/officeDocument/2006/relationships/image" Target="../media/image4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9.png"/><Relationship Id="rId13" Type="http://schemas.openxmlformats.org/officeDocument/2006/relationships/image" Target="../media/image53.png"/><Relationship Id="rId3" Type="http://schemas.microsoft.com/office/2007/relationships/hdphoto" Target="../media/hdphoto4.wdp"/><Relationship Id="rId7" Type="http://schemas.openxmlformats.org/officeDocument/2006/relationships/hyperlink" Target="#&#21191;&#32773;&#12398;&#25915;&#25731;!A1"/><Relationship Id="rId12" Type="http://schemas.microsoft.com/office/2007/relationships/hdphoto" Target="../media/hdphoto5.wdp"/><Relationship Id="rId17" Type="http://schemas.openxmlformats.org/officeDocument/2006/relationships/image" Target="../media/image57.png"/><Relationship Id="rId2" Type="http://schemas.openxmlformats.org/officeDocument/2006/relationships/image" Target="../media/image45.png"/><Relationship Id="rId16" Type="http://schemas.openxmlformats.org/officeDocument/2006/relationships/image" Target="../media/image56.png"/><Relationship Id="rId1" Type="http://schemas.openxmlformats.org/officeDocument/2006/relationships/image" Target="../media/image44.png"/><Relationship Id="rId6" Type="http://schemas.openxmlformats.org/officeDocument/2006/relationships/image" Target="../media/image48.jpeg"/><Relationship Id="rId11" Type="http://schemas.openxmlformats.org/officeDocument/2006/relationships/image" Target="../media/image52.png"/><Relationship Id="rId5" Type="http://schemas.openxmlformats.org/officeDocument/2006/relationships/image" Target="../media/image47.png"/><Relationship Id="rId15" Type="http://schemas.openxmlformats.org/officeDocument/2006/relationships/image" Target="../media/image55.png"/><Relationship Id="rId10" Type="http://schemas.openxmlformats.org/officeDocument/2006/relationships/image" Target="../media/image51.png"/><Relationship Id="rId4" Type="http://schemas.openxmlformats.org/officeDocument/2006/relationships/image" Target="../media/image46.png"/><Relationship Id="rId9" Type="http://schemas.openxmlformats.org/officeDocument/2006/relationships/image" Target="../media/image50.png"/><Relationship Id="rId14" Type="http://schemas.openxmlformats.org/officeDocument/2006/relationships/image" Target="../media/image54.png"/></Relationships>
</file>

<file path=xl/drawings/_rels/drawing6.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3.png"/><Relationship Id="rId4" Type="http://schemas.openxmlformats.org/officeDocument/2006/relationships/image" Target="../media/image60.png"/></Relationships>
</file>

<file path=xl/drawings/drawing1.xml><?xml version="1.0" encoding="utf-8"?>
<xdr:wsDr xmlns:xdr="http://schemas.openxmlformats.org/drawingml/2006/spreadsheetDrawing" xmlns:a="http://schemas.openxmlformats.org/drawingml/2006/main">
  <xdr:twoCellAnchor>
    <xdr:from>
      <xdr:col>0</xdr:col>
      <xdr:colOff>579120</xdr:colOff>
      <xdr:row>3</xdr:row>
      <xdr:rowOff>106680</xdr:rowOff>
    </xdr:from>
    <xdr:to>
      <xdr:col>3</xdr:col>
      <xdr:colOff>320040</xdr:colOff>
      <xdr:row>21</xdr:row>
      <xdr:rowOff>91440</xdr:rowOff>
    </xdr:to>
    <xdr:sp macro="" textlink="">
      <xdr:nvSpPr>
        <xdr:cNvPr id="2" name="テキスト ボックス 1"/>
        <xdr:cNvSpPr txBox="1"/>
      </xdr:nvSpPr>
      <xdr:spPr>
        <a:xfrm>
          <a:off x="579120" y="609600"/>
          <a:ext cx="1569720" cy="3002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シーン</a:t>
          </a:r>
          <a:endParaRPr kumimoji="1" lang="en-US" altLang="ja-JP" sz="1400"/>
        </a:p>
        <a:p>
          <a:r>
            <a:rPr kumimoji="1" lang="en-US" altLang="ja-JP" sz="1400"/>
            <a:t>1</a:t>
          </a:r>
          <a:r>
            <a:rPr kumimoji="1" lang="ja-JP" altLang="en-US" sz="1400"/>
            <a:t>、ロゴ</a:t>
          </a:r>
          <a:endParaRPr kumimoji="1" lang="en-US" altLang="ja-JP" sz="1400"/>
        </a:p>
        <a:p>
          <a:r>
            <a:rPr kumimoji="1" lang="en-US" altLang="ja-JP" sz="1400"/>
            <a:t>2</a:t>
          </a:r>
          <a:r>
            <a:rPr kumimoji="1" lang="ja-JP" altLang="en-US" sz="1400"/>
            <a:t>、タイトル</a:t>
          </a:r>
          <a:endParaRPr kumimoji="1" lang="en-US" altLang="ja-JP" sz="1400"/>
        </a:p>
        <a:p>
          <a:r>
            <a:rPr kumimoji="1" lang="ja-JP" altLang="en-US" sz="1400"/>
            <a:t>３、演出</a:t>
          </a:r>
          <a:r>
            <a:rPr kumimoji="1" lang="en-US" altLang="ja-JP" sz="1400"/>
            <a:t>1</a:t>
          </a:r>
        </a:p>
        <a:p>
          <a:r>
            <a:rPr kumimoji="1" lang="en-US" altLang="ja-JP" sz="1400"/>
            <a:t>4</a:t>
          </a:r>
          <a:r>
            <a:rPr kumimoji="1" lang="ja-JP" altLang="en-US" sz="1400"/>
            <a:t>、チュートリアル</a:t>
          </a:r>
          <a:endParaRPr kumimoji="1" lang="en-US" altLang="ja-JP" sz="1400"/>
        </a:p>
        <a:p>
          <a:r>
            <a:rPr kumimoji="1" lang="en-US" altLang="ja-JP" sz="1400"/>
            <a:t>5</a:t>
          </a:r>
          <a:r>
            <a:rPr kumimoji="1" lang="ja-JP" altLang="en-US" sz="1400"/>
            <a:t>、演出</a:t>
          </a:r>
          <a:r>
            <a:rPr kumimoji="1" lang="en-US" altLang="ja-JP" sz="1400"/>
            <a:t>2</a:t>
          </a:r>
        </a:p>
        <a:p>
          <a:r>
            <a:rPr kumimoji="1" lang="en-US" altLang="ja-JP" sz="1400"/>
            <a:t>6</a:t>
          </a:r>
          <a:r>
            <a:rPr kumimoji="1" lang="ja-JP" altLang="en-US" sz="1400"/>
            <a:t>、ステージ１</a:t>
          </a:r>
          <a:endParaRPr kumimoji="1" lang="en-US" altLang="ja-JP" sz="1400"/>
        </a:p>
        <a:p>
          <a:r>
            <a:rPr kumimoji="1" lang="en-US" altLang="ja-JP" sz="1400"/>
            <a:t>7</a:t>
          </a:r>
          <a:r>
            <a:rPr kumimoji="1" lang="ja-JP" altLang="en-US" sz="1400"/>
            <a:t>、演出</a:t>
          </a:r>
          <a:r>
            <a:rPr kumimoji="1" lang="en-US" altLang="ja-JP" sz="1400"/>
            <a:t>3</a:t>
          </a:r>
        </a:p>
        <a:p>
          <a:r>
            <a:rPr kumimoji="1" lang="en-US" altLang="ja-JP" sz="1400"/>
            <a:t>8</a:t>
          </a:r>
          <a:r>
            <a:rPr kumimoji="1" lang="ja-JP" altLang="en-US" sz="1400"/>
            <a:t>、ボス</a:t>
          </a:r>
          <a:endParaRPr kumimoji="1" lang="en-US" altLang="ja-JP" sz="1400"/>
        </a:p>
        <a:p>
          <a:r>
            <a:rPr kumimoji="1" lang="en-US" altLang="ja-JP" sz="1400"/>
            <a:t>9</a:t>
          </a:r>
          <a:r>
            <a:rPr kumimoji="1" lang="ja-JP" altLang="en-US" sz="1400"/>
            <a:t>、演出</a:t>
          </a:r>
          <a:r>
            <a:rPr kumimoji="1" lang="en-US" altLang="ja-JP" sz="1400"/>
            <a:t>4</a:t>
          </a:r>
        </a:p>
        <a:p>
          <a:r>
            <a:rPr kumimoji="1" lang="en-US" altLang="ja-JP" sz="1400"/>
            <a:t>10</a:t>
          </a:r>
          <a:r>
            <a:rPr kumimoji="1" lang="ja-JP" altLang="en-US" sz="1400"/>
            <a:t>リザルト</a:t>
          </a:r>
          <a:endParaRPr kumimoji="1" lang="en-US" altLang="ja-JP" sz="1400"/>
        </a:p>
        <a:p>
          <a:r>
            <a:rPr kumimoji="1" lang="en-US" altLang="ja-JP" sz="1400"/>
            <a:t>11</a:t>
          </a:r>
          <a:r>
            <a:rPr kumimoji="1" lang="ja-JP" altLang="en-US" sz="1400"/>
            <a:t>、</a:t>
          </a:r>
          <a:r>
            <a:rPr kumimoji="1" lang="en-US" altLang="ja-JP" sz="1400"/>
            <a:t>ED</a:t>
          </a:r>
        </a:p>
        <a:p>
          <a:endParaRPr kumimoji="1" lang="en-US" altLang="ja-JP"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18</xdr:col>
      <xdr:colOff>152400</xdr:colOff>
      <xdr:row>94</xdr:row>
      <xdr:rowOff>0</xdr:rowOff>
    </xdr:from>
    <xdr:to>
      <xdr:col>66</xdr:col>
      <xdr:colOff>0</xdr:colOff>
      <xdr:row>295</xdr:row>
      <xdr:rowOff>0</xdr:rowOff>
    </xdr:to>
    <xdr:sp macro="" textlink="">
      <xdr:nvSpPr>
        <xdr:cNvPr id="1044" name="正方形/長方形 1043"/>
        <xdr:cNvSpPr/>
      </xdr:nvSpPr>
      <xdr:spPr>
        <a:xfrm>
          <a:off x="11125200" y="16116300"/>
          <a:ext cx="29108400" cy="34461450"/>
        </a:xfrm>
        <a:prstGeom prst="rect">
          <a:avLst/>
        </a:prstGeom>
      </xdr:spPr>
      <xdr:style>
        <a:lnRef idx="1">
          <a:schemeClr val="accent1"/>
        </a:lnRef>
        <a:fillRef idx="2">
          <a:schemeClr val="accent1"/>
        </a:fillRef>
        <a:effectRef idx="1">
          <a:schemeClr val="accent1"/>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r>
            <a:rPr kumimoji="1" lang="en-US" altLang="ja-JP" sz="4000"/>
            <a:t>※3</a:t>
          </a:r>
          <a:r>
            <a:rPr kumimoji="1" lang="ja-JP" altLang="en-US" sz="4000"/>
            <a:t>モンスターとの闘い方（戦闘エリア</a:t>
          </a:r>
          <a:r>
            <a:rPr kumimoji="1" lang="en-US" altLang="ja-JP" sz="4000"/>
            <a:t>&amp;</a:t>
          </a:r>
          <a:r>
            <a:rPr kumimoji="1" lang="ja-JP" altLang="en-US" sz="4000"/>
            <a:t>妖精エリア）</a:t>
          </a:r>
        </a:p>
      </xdr:txBody>
    </xdr:sp>
    <xdr:clientData/>
  </xdr:twoCellAnchor>
  <xdr:twoCellAnchor>
    <xdr:from>
      <xdr:col>27</xdr:col>
      <xdr:colOff>600719</xdr:colOff>
      <xdr:row>98</xdr:row>
      <xdr:rowOff>133951</xdr:rowOff>
    </xdr:from>
    <xdr:to>
      <xdr:col>64</xdr:col>
      <xdr:colOff>443344</xdr:colOff>
      <xdr:row>148</xdr:row>
      <xdr:rowOff>55418</xdr:rowOff>
    </xdr:to>
    <xdr:sp macro="" textlink="">
      <xdr:nvSpPr>
        <xdr:cNvPr id="1437" name="正方形/長方形 1436"/>
        <xdr:cNvSpPr/>
      </xdr:nvSpPr>
      <xdr:spPr>
        <a:xfrm>
          <a:off x="17059919" y="16426896"/>
          <a:ext cx="22397825" cy="8234195"/>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r>
            <a:rPr kumimoji="1" lang="ja-JP" altLang="en-US"/>
            <a:t>ゆう</a:t>
          </a:r>
        </a:p>
      </xdr:txBody>
    </xdr:sp>
    <xdr:clientData/>
  </xdr:twoCellAnchor>
  <xdr:twoCellAnchor>
    <xdr:from>
      <xdr:col>18</xdr:col>
      <xdr:colOff>56655</xdr:colOff>
      <xdr:row>18</xdr:row>
      <xdr:rowOff>154628</xdr:rowOff>
    </xdr:from>
    <xdr:to>
      <xdr:col>27</xdr:col>
      <xdr:colOff>375309</xdr:colOff>
      <xdr:row>28</xdr:row>
      <xdr:rowOff>113063</xdr:rowOff>
    </xdr:to>
    <xdr:sp macro="" textlink="">
      <xdr:nvSpPr>
        <xdr:cNvPr id="77" name="※1チュートリアルをスキップするか？"/>
        <xdr:cNvSpPr txBox="1"/>
      </xdr:nvSpPr>
      <xdr:spPr>
        <a:xfrm>
          <a:off x="11029455" y="3093771"/>
          <a:ext cx="5805054" cy="1591292"/>
        </a:xfrm>
        <a:prstGeom prst="rect">
          <a:avLst/>
        </a:prstGeom>
        <a:ln/>
      </xdr:spPr>
      <xdr:style>
        <a:lnRef idx="1">
          <a:schemeClr val="accent3"/>
        </a:lnRef>
        <a:fillRef idx="2">
          <a:schemeClr val="accent3"/>
        </a:fillRef>
        <a:effectRef idx="1">
          <a:schemeClr val="accent3"/>
        </a:effectRef>
        <a:fontRef idx="minor">
          <a:schemeClr val="dk1"/>
        </a:fontRef>
      </xdr:style>
      <xdr:txBody>
        <a:bodyPr vertOverflow="clip" horzOverflow="clip" wrap="square" rtlCol="0" anchor="t"/>
        <a:lstStyle/>
        <a:p>
          <a:r>
            <a:rPr kumimoji="1" lang="en-US" altLang="ja-JP" sz="2000" b="1"/>
            <a:t>※1</a:t>
          </a:r>
          <a:r>
            <a:rPr kumimoji="1" lang="ja-JP" altLang="en-US" sz="2000" b="1"/>
            <a:t>チュートリアルをスキップするか？</a:t>
          </a:r>
          <a:endParaRPr kumimoji="1" lang="en-US" altLang="ja-JP" sz="2000" b="1"/>
        </a:p>
        <a:p>
          <a:r>
            <a:rPr kumimoji="1" lang="ja-JP" altLang="en-US" sz="2000" b="0"/>
            <a:t>チュートリアルスキップはゲームの</a:t>
          </a:r>
          <a:r>
            <a:rPr kumimoji="1" lang="en-US" altLang="ja-JP" sz="2000" b="0"/>
            <a:t>2</a:t>
          </a:r>
          <a:r>
            <a:rPr kumimoji="1" lang="ja-JP" altLang="en-US" sz="2000" b="0"/>
            <a:t>周目以降だけ。</a:t>
          </a:r>
          <a:endParaRPr kumimoji="1" lang="en-US" altLang="ja-JP" sz="2000" b="0"/>
        </a:p>
        <a:p>
          <a:r>
            <a:rPr kumimoji="1" lang="ja-JP" altLang="en-US" sz="2000" b="0"/>
            <a:t>一週目は強制的にチュートリアル説明へ。</a:t>
          </a:r>
          <a:endParaRPr kumimoji="1" lang="en-US" altLang="ja-JP" sz="2000" b="0"/>
        </a:p>
        <a:p>
          <a:r>
            <a:rPr kumimoji="1" lang="ja-JP" altLang="en-US" sz="2000" b="0"/>
            <a:t>その後基本説明へ</a:t>
          </a:r>
          <a:endParaRPr kumimoji="1" lang="en-US" altLang="ja-JP" sz="2000" b="0"/>
        </a:p>
      </xdr:txBody>
    </xdr:sp>
    <xdr:clientData/>
  </xdr:twoCellAnchor>
  <xdr:twoCellAnchor>
    <xdr:from>
      <xdr:col>28</xdr:col>
      <xdr:colOff>530976</xdr:colOff>
      <xdr:row>2</xdr:row>
      <xdr:rowOff>5197</xdr:rowOff>
    </xdr:from>
    <xdr:to>
      <xdr:col>45</xdr:col>
      <xdr:colOff>430530</xdr:colOff>
      <xdr:row>25</xdr:row>
      <xdr:rowOff>95250</xdr:rowOff>
    </xdr:to>
    <xdr:grpSp>
      <xdr:nvGrpSpPr>
        <xdr:cNvPr id="92" name="※1ナビ妖精に説明させる"/>
        <xdr:cNvGrpSpPr/>
      </xdr:nvGrpSpPr>
      <xdr:grpSpPr>
        <a:xfrm>
          <a:off x="17599776" y="337706"/>
          <a:ext cx="10262754" cy="3913908"/>
          <a:chOff x="19131396" y="658340"/>
          <a:chExt cx="10262754" cy="3845624"/>
        </a:xfrm>
      </xdr:grpSpPr>
      <xdr:sp macro="" textlink="">
        <xdr:nvSpPr>
          <xdr:cNvPr id="84" name="※1ナビ妖精に説明させる"/>
          <xdr:cNvSpPr txBox="1"/>
        </xdr:nvSpPr>
        <xdr:spPr>
          <a:xfrm>
            <a:off x="19131396" y="658340"/>
            <a:ext cx="10262754" cy="3845624"/>
          </a:xfrm>
          <a:prstGeom prst="rect">
            <a:avLst/>
          </a:prstGeom>
          <a:ln/>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lstStyle/>
          <a:p>
            <a:r>
              <a:rPr kumimoji="1" lang="en-US" altLang="ja-JP" sz="2400" b="1">
                <a:ln>
                  <a:solidFill>
                    <a:schemeClr val="tx1"/>
                  </a:solidFill>
                </a:ln>
                <a:solidFill>
                  <a:schemeClr val="accent6"/>
                </a:solidFill>
                <a:effectLst>
                  <a:glow rad="63500">
                    <a:srgbClr val="FF0000"/>
                  </a:glow>
                </a:effectLst>
              </a:rPr>
              <a:t>※1</a:t>
            </a:r>
            <a:r>
              <a:rPr kumimoji="1" lang="ja-JP" altLang="en-US" sz="2400" b="1">
                <a:ln>
                  <a:solidFill>
                    <a:schemeClr val="tx1"/>
                  </a:solidFill>
                </a:ln>
                <a:solidFill>
                  <a:schemeClr val="accent6"/>
                </a:solidFill>
                <a:effectLst>
                  <a:glow rad="63500">
                    <a:srgbClr val="FF0000"/>
                  </a:glow>
                </a:effectLst>
              </a:rPr>
              <a:t>ナビ妖精に説明させる</a:t>
            </a:r>
            <a:endParaRPr kumimoji="1" lang="en-US" altLang="ja-JP" sz="2400" b="1">
              <a:ln>
                <a:solidFill>
                  <a:schemeClr val="tx1"/>
                </a:solidFill>
              </a:ln>
              <a:solidFill>
                <a:schemeClr val="accent6"/>
              </a:solidFill>
              <a:effectLst>
                <a:glow rad="63500">
                  <a:srgbClr val="FF0000"/>
                </a:glow>
              </a:effectLst>
            </a:endParaRPr>
          </a:p>
          <a:p>
            <a:r>
              <a:rPr kumimoji="1" lang="en-US" altLang="ja-JP" sz="2000" b="1">
                <a:ln>
                  <a:solidFill>
                    <a:schemeClr val="tx1"/>
                  </a:solidFill>
                </a:ln>
                <a:solidFill>
                  <a:schemeClr val="accent6"/>
                </a:solidFill>
              </a:rPr>
              <a:t>1</a:t>
            </a:r>
            <a:r>
              <a:rPr kumimoji="1" lang="ja-JP" altLang="en-US" sz="2000" b="1">
                <a:ln>
                  <a:solidFill>
                    <a:schemeClr val="tx1"/>
                  </a:solidFill>
                </a:ln>
                <a:solidFill>
                  <a:schemeClr val="accent6"/>
                </a:solidFill>
              </a:rPr>
              <a:t>人称視点にし、ナビ妖精に注目する。</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ナビ妖精の吹き出しに説明を表示。</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ナビ妖精の挙動は飛んでる感じに</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上下左右に移動を繰り返す。</a:t>
            </a:r>
            <a:endParaRPr kumimoji="1" lang="en-US" altLang="ja-JP" sz="2000" b="1">
              <a:ln>
                <a:solidFill>
                  <a:schemeClr val="tx1"/>
                </a:solidFill>
              </a:ln>
              <a:solidFill>
                <a:schemeClr val="accent6"/>
              </a:solidFill>
            </a:endParaRPr>
          </a:p>
          <a:p>
            <a:r>
              <a:rPr kumimoji="1" lang="en-US" altLang="ja-JP" sz="2000" b="1">
                <a:ln>
                  <a:solidFill>
                    <a:schemeClr val="tx1"/>
                  </a:solidFill>
                </a:ln>
                <a:solidFill>
                  <a:schemeClr val="accent6"/>
                </a:solidFill>
              </a:rPr>
              <a:t>A</a:t>
            </a:r>
            <a:r>
              <a:rPr kumimoji="1" lang="ja-JP" altLang="en-US" sz="2000" b="1">
                <a:ln>
                  <a:solidFill>
                    <a:schemeClr val="tx1"/>
                  </a:solidFill>
                </a:ln>
                <a:solidFill>
                  <a:schemeClr val="accent6"/>
                </a:solidFill>
              </a:rPr>
              <a:t>ボタンで次の台詞へ</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説明が終わると</a:t>
            </a:r>
            <a:r>
              <a:rPr kumimoji="1" lang="en-US" altLang="ja-JP" sz="2000" b="1">
                <a:ln>
                  <a:solidFill>
                    <a:schemeClr val="tx1"/>
                  </a:solidFill>
                </a:ln>
                <a:solidFill>
                  <a:schemeClr val="accent6"/>
                </a:solidFill>
              </a:rPr>
              <a:t>3</a:t>
            </a:r>
            <a:r>
              <a:rPr kumimoji="1" lang="ja-JP" altLang="en-US" sz="2000" b="1">
                <a:ln>
                  <a:solidFill>
                    <a:schemeClr val="tx1"/>
                  </a:solidFill>
                </a:ln>
                <a:solidFill>
                  <a:schemeClr val="accent6"/>
                </a:solidFill>
              </a:rPr>
              <a:t>人称視点に戻る。</a:t>
            </a:r>
            <a:endParaRPr kumimoji="1" lang="en-US" altLang="ja-JP" sz="2000" b="1">
              <a:ln>
                <a:solidFill>
                  <a:schemeClr val="tx1"/>
                </a:solidFill>
              </a:ln>
              <a:solidFill>
                <a:schemeClr val="accent6"/>
              </a:solidFill>
            </a:endParaRPr>
          </a:p>
          <a:p>
            <a:endParaRPr kumimoji="1" lang="en-US" altLang="ja-JP" sz="2000" b="0">
              <a:solidFill>
                <a:srgbClr val="FF0000"/>
              </a:solidFill>
            </a:endParaRPr>
          </a:p>
        </xdr:txBody>
      </xdr:sp>
      <xdr:pic>
        <xdr:nvPicPr>
          <xdr:cNvPr id="86" name="図 8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431500" y="1257300"/>
            <a:ext cx="5724640" cy="3057749"/>
          </a:xfrm>
          <a:prstGeom prst="rect">
            <a:avLst/>
          </a:prstGeom>
        </xdr:spPr>
      </xdr:pic>
      <xdr:sp macro="" textlink="">
        <xdr:nvSpPr>
          <xdr:cNvPr id="87" name="テキスト ボックス 86"/>
          <xdr:cNvSpPr txBox="1"/>
        </xdr:nvSpPr>
        <xdr:spPr>
          <a:xfrm>
            <a:off x="25222200" y="672193"/>
            <a:ext cx="3143250" cy="5470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イメージ</a:t>
            </a:r>
          </a:p>
        </xdr:txBody>
      </xdr:sp>
    </xdr:grpSp>
    <xdr:clientData/>
  </xdr:twoCellAnchor>
  <xdr:twoCellAnchor>
    <xdr:from>
      <xdr:col>5</xdr:col>
      <xdr:colOff>495300</xdr:colOff>
      <xdr:row>142</xdr:row>
      <xdr:rowOff>60960</xdr:rowOff>
    </xdr:from>
    <xdr:to>
      <xdr:col>7</xdr:col>
      <xdr:colOff>381000</xdr:colOff>
      <xdr:row>147</xdr:row>
      <xdr:rowOff>99060</xdr:rowOff>
    </xdr:to>
    <xdr:sp macro="" textlink="">
      <xdr:nvSpPr>
        <xdr:cNvPr id="139" name="テキスト ボックス 138"/>
        <xdr:cNvSpPr txBox="1"/>
      </xdr:nvSpPr>
      <xdr:spPr>
        <a:xfrm>
          <a:off x="3543300" y="26029920"/>
          <a:ext cx="1104900"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800"/>
            <a:t>④</a:t>
          </a:r>
        </a:p>
      </xdr:txBody>
    </xdr:sp>
    <xdr:clientData/>
  </xdr:twoCellAnchor>
  <xdr:twoCellAnchor>
    <xdr:from>
      <xdr:col>18</xdr:col>
      <xdr:colOff>86591</xdr:colOff>
      <xdr:row>1</xdr:row>
      <xdr:rowOff>119496</xdr:rowOff>
    </xdr:from>
    <xdr:to>
      <xdr:col>27</xdr:col>
      <xdr:colOff>405245</xdr:colOff>
      <xdr:row>18</xdr:row>
      <xdr:rowOff>32657</xdr:rowOff>
    </xdr:to>
    <xdr:sp macro="" textlink="">
      <xdr:nvSpPr>
        <xdr:cNvPr id="317" name="※1チュートリアルをスキップするか？"/>
        <xdr:cNvSpPr txBox="1"/>
      </xdr:nvSpPr>
      <xdr:spPr>
        <a:xfrm>
          <a:off x="11059391" y="282782"/>
          <a:ext cx="5805054" cy="2689018"/>
        </a:xfrm>
        <a:prstGeom prst="rect">
          <a:avLst/>
        </a:prstGeom>
        <a:ln/>
      </xdr:spPr>
      <xdr:style>
        <a:lnRef idx="1">
          <a:schemeClr val="accent3"/>
        </a:lnRef>
        <a:fillRef idx="2">
          <a:schemeClr val="accent3"/>
        </a:fillRef>
        <a:effectRef idx="1">
          <a:schemeClr val="accent3"/>
        </a:effectRef>
        <a:fontRef idx="minor">
          <a:schemeClr val="dk1"/>
        </a:fontRef>
      </xdr:style>
      <xdr:txBody>
        <a:bodyPr vertOverflow="clip" horzOverflow="clip" wrap="square" rtlCol="0" anchor="t"/>
        <a:lstStyle/>
        <a:p>
          <a:r>
            <a:rPr kumimoji="1" lang="ja-JP" altLang="en-US" sz="1800" b="1"/>
            <a:t>チュートリアルは各</a:t>
          </a:r>
          <a:r>
            <a:rPr kumimoji="1" lang="en-US" altLang="ja-JP" sz="1800" b="1"/>
            <a:t>4</a:t>
          </a:r>
          <a:r>
            <a:rPr kumimoji="1" lang="ja-JP" altLang="en-US" sz="1800" b="1"/>
            <a:t>つのエリアに分けて説明する。</a:t>
          </a:r>
          <a:endParaRPr kumimoji="1" lang="en-US" altLang="ja-JP" sz="1800" b="1"/>
        </a:p>
        <a:p>
          <a:r>
            <a:rPr kumimoji="1" lang="ja-JP" altLang="en-US" sz="1800" b="1"/>
            <a:t>基本説明エリア</a:t>
          </a:r>
          <a:endParaRPr kumimoji="1" lang="en-US" altLang="ja-JP" sz="1800" b="1"/>
        </a:p>
        <a:p>
          <a:r>
            <a:rPr kumimoji="1" lang="ja-JP" altLang="en-US" sz="1800" b="1"/>
            <a:t>戦闘エリア＆妖精エリア</a:t>
          </a:r>
          <a:endParaRPr kumimoji="1" lang="en-US" altLang="ja-JP" sz="1800" b="1"/>
        </a:p>
        <a:p>
          <a:r>
            <a:rPr kumimoji="1" lang="ja-JP" altLang="en-US" sz="1800" b="1"/>
            <a:t>特殊妖精エリア</a:t>
          </a:r>
          <a:endParaRPr kumimoji="1" lang="en-US" altLang="ja-JP" sz="1800" b="1"/>
        </a:p>
        <a:p>
          <a:r>
            <a:rPr kumimoji="1" lang="ja-JP" altLang="en-US" sz="1800" b="1"/>
            <a:t>チュートリアルステージエリア</a:t>
          </a:r>
          <a:endParaRPr kumimoji="1" lang="en-US" altLang="ja-JP" sz="1800" b="1"/>
        </a:p>
        <a:p>
          <a:endParaRPr kumimoji="1" lang="en-US" altLang="ja-JP" sz="1800" b="1"/>
        </a:p>
        <a:p>
          <a:r>
            <a:rPr kumimoji="1" lang="ja-JP" altLang="en-US" sz="1800" b="1"/>
            <a:t>チュートリアル開始直後は画面</a:t>
          </a:r>
          <a:r>
            <a:rPr kumimoji="1" lang="en-US" altLang="ja-JP" sz="1800" b="1"/>
            <a:t>UI</a:t>
          </a:r>
          <a:r>
            <a:rPr kumimoji="1" lang="ja-JP" altLang="en-US" sz="1800" b="1"/>
            <a:t>はなし。</a:t>
          </a:r>
          <a:endParaRPr kumimoji="1" lang="en-US" altLang="ja-JP" sz="1800" b="1"/>
        </a:p>
        <a:p>
          <a:r>
            <a:rPr kumimoji="1" lang="ja-JP" altLang="en-US" sz="1800" b="1"/>
            <a:t>説明と共に徐々に表示していく。</a:t>
          </a:r>
          <a:endParaRPr kumimoji="1" lang="en-US" altLang="ja-JP" sz="1800" b="1"/>
        </a:p>
      </xdr:txBody>
    </xdr:sp>
    <xdr:clientData/>
  </xdr:twoCellAnchor>
  <xdr:twoCellAnchor>
    <xdr:from>
      <xdr:col>0</xdr:col>
      <xdr:colOff>213360</xdr:colOff>
      <xdr:row>1</xdr:row>
      <xdr:rowOff>45720</xdr:rowOff>
    </xdr:from>
    <xdr:to>
      <xdr:col>17</xdr:col>
      <xdr:colOff>388233</xdr:colOff>
      <xdr:row>106</xdr:row>
      <xdr:rowOff>26670</xdr:rowOff>
    </xdr:to>
    <xdr:grpSp>
      <xdr:nvGrpSpPr>
        <xdr:cNvPr id="318" name="チュートリアルフロチャート"/>
        <xdr:cNvGrpSpPr/>
      </xdr:nvGrpSpPr>
      <xdr:grpSpPr>
        <a:xfrm>
          <a:off x="213360" y="211975"/>
          <a:ext cx="10538073" cy="17437677"/>
          <a:chOff x="825252" y="-6147435"/>
          <a:chExt cx="10538073" cy="19152870"/>
        </a:xfrm>
      </xdr:grpSpPr>
      <xdr:sp macro="" textlink="">
        <xdr:nvSpPr>
          <xdr:cNvPr id="319" name="フロー"/>
          <xdr:cNvSpPr/>
        </xdr:nvSpPr>
        <xdr:spPr>
          <a:xfrm>
            <a:off x="828675" y="-6147435"/>
            <a:ext cx="10534650" cy="19152870"/>
          </a:xfrm>
          <a:prstGeom prst="rect">
            <a:avLst/>
          </a:prstGeom>
        </xdr:spPr>
        <xdr:style>
          <a:lnRef idx="1">
            <a:schemeClr val="accent4"/>
          </a:lnRef>
          <a:fillRef idx="2">
            <a:schemeClr val="accent4"/>
          </a:fillRef>
          <a:effectRef idx="1">
            <a:schemeClr val="accent4"/>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r>
              <a:rPr kumimoji="1" lang="en-US" altLang="ja-JP" sz="1100"/>
              <a:t>.</a:t>
            </a:r>
            <a:endParaRPr kumimoji="1" lang="ja-JP" altLang="en-US" sz="1100"/>
          </a:p>
        </xdr:txBody>
      </xdr:sp>
      <xdr:sp macro="" textlink="">
        <xdr:nvSpPr>
          <xdr:cNvPr id="320" name="角丸四角形 319"/>
          <xdr:cNvSpPr/>
        </xdr:nvSpPr>
        <xdr:spPr>
          <a:xfrm>
            <a:off x="1046537" y="10045678"/>
            <a:ext cx="10148455" cy="1209263"/>
          </a:xfrm>
          <a:prstGeom prst="roundRect">
            <a:avLst/>
          </a:prstGeom>
          <a:solidFill>
            <a:schemeClr val="accent4"/>
          </a:solidFill>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1" name="角丸四角形 320"/>
          <xdr:cNvSpPr/>
        </xdr:nvSpPr>
        <xdr:spPr>
          <a:xfrm>
            <a:off x="1080974" y="6966370"/>
            <a:ext cx="10148455" cy="2935483"/>
          </a:xfrm>
          <a:prstGeom prst="roundRect">
            <a:avLst/>
          </a:prstGeom>
        </xdr:spPr>
        <xdr:style>
          <a:lnRef idx="1">
            <a:schemeClr val="accent2"/>
          </a:lnRef>
          <a:fillRef idx="2">
            <a:schemeClr val="accent2"/>
          </a:fillRef>
          <a:effectRef idx="1">
            <a:schemeClr val="accent2"/>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2" name="角丸四角形 321"/>
          <xdr:cNvSpPr/>
        </xdr:nvSpPr>
        <xdr:spPr>
          <a:xfrm>
            <a:off x="1043420" y="130898"/>
            <a:ext cx="10148455" cy="6718402"/>
          </a:xfrm>
          <a:prstGeom prst="roundRect">
            <a:avLst/>
          </a:prstGeom>
        </xdr:spPr>
        <xdr:style>
          <a:lnRef idx="1">
            <a:schemeClr val="accent1"/>
          </a:lnRef>
          <a:fillRef idx="2">
            <a:schemeClr val="accent1"/>
          </a:fillRef>
          <a:effectRef idx="1">
            <a:schemeClr val="accent1"/>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3" name="角丸四角形 322"/>
          <xdr:cNvSpPr/>
        </xdr:nvSpPr>
        <xdr:spPr>
          <a:xfrm>
            <a:off x="977810" y="-4547471"/>
            <a:ext cx="10148455" cy="4364023"/>
          </a:xfrm>
          <a:prstGeom prst="roundRect">
            <a:avLst/>
          </a:prstGeom>
        </xdr:spPr>
        <xdr:style>
          <a:lnRef idx="1">
            <a:schemeClr val="accent6"/>
          </a:lnRef>
          <a:fillRef idx="2">
            <a:schemeClr val="accent6"/>
          </a:fillRef>
          <a:effectRef idx="1">
            <a:schemeClr val="accent6"/>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4" name="演出1"/>
          <xdr:cNvSpPr/>
        </xdr:nvSpPr>
        <xdr:spPr>
          <a:xfrm>
            <a:off x="1154257" y="-5912290"/>
            <a:ext cx="1898074" cy="82463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solidFill>
                  <a:schemeClr val="tx1"/>
                </a:solidFill>
              </a:rPr>
              <a:t>演出</a:t>
            </a:r>
            <a:r>
              <a:rPr kumimoji="1" lang="en-US" altLang="ja-JP" sz="2800">
                <a:solidFill>
                  <a:schemeClr val="tx1"/>
                </a:solidFill>
              </a:rPr>
              <a:t>1</a:t>
            </a:r>
            <a:r>
              <a:rPr kumimoji="1" lang="ja-JP" altLang="en-US" sz="1800">
                <a:solidFill>
                  <a:schemeClr val="tx1"/>
                </a:solidFill>
              </a:rPr>
              <a:t>　</a:t>
            </a:r>
          </a:p>
        </xdr:txBody>
      </xdr:sp>
      <xdr:sp macro="" textlink="">
        <xdr:nvSpPr>
          <xdr:cNvPr id="325" name="チュートリアル"/>
          <xdr:cNvSpPr/>
        </xdr:nvSpPr>
        <xdr:spPr>
          <a:xfrm>
            <a:off x="4410074" y="-5885928"/>
            <a:ext cx="2303359" cy="82983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800">
                <a:solidFill>
                  <a:schemeClr val="tx1"/>
                </a:solidFill>
              </a:rPr>
              <a:t>チュートリアル　</a:t>
            </a:r>
          </a:p>
        </xdr:txBody>
      </xdr:sp>
      <xdr:sp macro="" textlink="">
        <xdr:nvSpPr>
          <xdr:cNvPr id="326" name="モンスターとの闘い方"/>
          <xdr:cNvSpPr/>
        </xdr:nvSpPr>
        <xdr:spPr>
          <a:xfrm>
            <a:off x="4642138" y="314551"/>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400">
                <a:solidFill>
                  <a:schemeClr val="tx1"/>
                </a:solidFill>
              </a:rPr>
              <a:t>モンスターとの闘い方</a:t>
            </a:r>
          </a:p>
        </xdr:txBody>
      </xdr:sp>
      <xdr:sp macro="" textlink="">
        <xdr:nvSpPr>
          <xdr:cNvPr id="327" name="緑"/>
          <xdr:cNvSpPr/>
        </xdr:nvSpPr>
        <xdr:spPr>
          <a:xfrm>
            <a:off x="8559512" y="-5904896"/>
            <a:ext cx="692727" cy="375940"/>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400">
              <a:solidFill>
                <a:schemeClr val="tx1"/>
              </a:solidFill>
            </a:endParaRPr>
          </a:p>
        </xdr:txBody>
      </xdr:sp>
      <xdr:sp macro="" textlink="">
        <xdr:nvSpPr>
          <xdr:cNvPr id="328" name="ナビ妖精に説明させる。"/>
          <xdr:cNvSpPr txBox="1"/>
        </xdr:nvSpPr>
        <xdr:spPr>
          <a:xfrm>
            <a:off x="9224528" y="-5885838"/>
            <a:ext cx="1967347" cy="4538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200"/>
              <a:t>はナビ妖精に説明させる。</a:t>
            </a:r>
          </a:p>
        </xdr:txBody>
      </xdr:sp>
      <xdr:sp macro="" textlink="">
        <xdr:nvSpPr>
          <xdr:cNvPr id="329" name="闘い方を理解したか？"/>
          <xdr:cNvSpPr/>
        </xdr:nvSpPr>
        <xdr:spPr>
          <a:xfrm>
            <a:off x="4503592" y="1761137"/>
            <a:ext cx="2105892" cy="1070644"/>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200">
                <a:solidFill>
                  <a:schemeClr val="tx1"/>
                </a:solidFill>
              </a:rPr>
              <a:t>闘い方を理解したか？</a:t>
            </a:r>
          </a:p>
        </xdr:txBody>
      </xdr:sp>
      <xdr:sp macro="" textlink="">
        <xdr:nvSpPr>
          <xdr:cNvPr id="330" name="妖精の捕まえ方"/>
          <xdr:cNvSpPr/>
        </xdr:nvSpPr>
        <xdr:spPr>
          <a:xfrm>
            <a:off x="4642138" y="3819269"/>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400">
                <a:solidFill>
                  <a:schemeClr val="tx1"/>
                </a:solidFill>
              </a:rPr>
              <a:t>妖精の捕まえ方</a:t>
            </a:r>
            <a:endParaRPr kumimoji="1" lang="en-US" altLang="ja-JP" sz="1400">
              <a:solidFill>
                <a:schemeClr val="tx1"/>
              </a:solidFill>
            </a:endParaRPr>
          </a:p>
          <a:p>
            <a:pPr algn="ctr"/>
            <a:r>
              <a:rPr kumimoji="1" lang="ja-JP" altLang="en-US" sz="1400">
                <a:solidFill>
                  <a:schemeClr val="tx1"/>
                </a:solidFill>
              </a:rPr>
              <a:t>瓶について</a:t>
            </a:r>
          </a:p>
        </xdr:txBody>
      </xdr:sp>
      <xdr:sp macro="" textlink="">
        <xdr:nvSpPr>
          <xdr:cNvPr id="331" name="捕まえ方を理解したか？"/>
          <xdr:cNvSpPr/>
        </xdr:nvSpPr>
        <xdr:spPr>
          <a:xfrm>
            <a:off x="4531301" y="5390590"/>
            <a:ext cx="2105892" cy="1070643"/>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200">
                <a:solidFill>
                  <a:schemeClr val="tx1"/>
                </a:solidFill>
              </a:rPr>
              <a:t>捕まえ方を理解したか？</a:t>
            </a:r>
          </a:p>
        </xdr:txBody>
      </xdr:sp>
      <xdr:sp macro="" textlink="">
        <xdr:nvSpPr>
          <xdr:cNvPr id="332" name="特殊妖精について"/>
          <xdr:cNvSpPr/>
        </xdr:nvSpPr>
        <xdr:spPr>
          <a:xfrm>
            <a:off x="4628284" y="7304932"/>
            <a:ext cx="1870363" cy="727623"/>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400">
                <a:solidFill>
                  <a:schemeClr val="tx1"/>
                </a:solidFill>
              </a:rPr>
              <a:t>特殊妖精について</a:t>
            </a:r>
          </a:p>
        </xdr:txBody>
      </xdr:sp>
      <xdr:sp macro="" textlink="">
        <xdr:nvSpPr>
          <xdr:cNvPr id="333" name="基本説明"/>
          <xdr:cNvSpPr/>
        </xdr:nvSpPr>
        <xdr:spPr>
          <a:xfrm>
            <a:off x="4623088" y="-2982275"/>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600">
                <a:solidFill>
                  <a:schemeClr val="tx1"/>
                </a:solidFill>
              </a:rPr>
              <a:t>基本説明</a:t>
            </a:r>
          </a:p>
        </xdr:txBody>
      </xdr:sp>
      <xdr:sp macro="" textlink="">
        <xdr:nvSpPr>
          <xdr:cNvPr id="334" name="基本説明を理解しｔか？"/>
          <xdr:cNvSpPr/>
        </xdr:nvSpPr>
        <xdr:spPr>
          <a:xfrm>
            <a:off x="4503592" y="-1592860"/>
            <a:ext cx="2105892" cy="1070644"/>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200">
                <a:solidFill>
                  <a:schemeClr val="tx1"/>
                </a:solidFill>
              </a:rPr>
              <a:t>基本説明を理解しｔか？</a:t>
            </a:r>
          </a:p>
        </xdr:txBody>
      </xdr:sp>
      <xdr:sp macro="" textlink="">
        <xdr:nvSpPr>
          <xdr:cNvPr id="335" name="チュートリアルをスキップするか？"/>
          <xdr:cNvSpPr/>
        </xdr:nvSpPr>
        <xdr:spPr>
          <a:xfrm>
            <a:off x="4503592" y="-4546663"/>
            <a:ext cx="2105892" cy="1070644"/>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900">
                <a:solidFill>
                  <a:schemeClr val="tx1"/>
                </a:solidFill>
              </a:rPr>
              <a:t>チュートリアルをスキップするか？</a:t>
            </a:r>
          </a:p>
        </xdr:txBody>
      </xdr:sp>
      <xdr:sp macro="" textlink="">
        <xdr:nvSpPr>
          <xdr:cNvPr id="336" name="特殊妖精について理解したか？"/>
          <xdr:cNvSpPr/>
        </xdr:nvSpPr>
        <xdr:spPr>
          <a:xfrm>
            <a:off x="4550351" y="8573075"/>
            <a:ext cx="2105892" cy="1070643"/>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900">
                <a:solidFill>
                  <a:schemeClr val="tx1"/>
                </a:solidFill>
              </a:rPr>
              <a:t>特殊妖精について理解したか？</a:t>
            </a:r>
          </a:p>
        </xdr:txBody>
      </xdr:sp>
      <xdr:sp macro="" textlink="">
        <xdr:nvSpPr>
          <xdr:cNvPr id="337" name="チュートリアルステージ"/>
          <xdr:cNvSpPr/>
        </xdr:nvSpPr>
        <xdr:spPr>
          <a:xfrm>
            <a:off x="6985288" y="10203296"/>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800">
                <a:solidFill>
                  <a:schemeClr val="tx1"/>
                </a:solidFill>
              </a:rPr>
              <a:t>チュートリアルステージ</a:t>
            </a:r>
          </a:p>
        </xdr:txBody>
      </xdr:sp>
      <xdr:sp macro="" textlink="">
        <xdr:nvSpPr>
          <xdr:cNvPr id="338" name="演出2"/>
          <xdr:cNvSpPr/>
        </xdr:nvSpPr>
        <xdr:spPr>
          <a:xfrm>
            <a:off x="6941993" y="11677601"/>
            <a:ext cx="1898074" cy="82983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400">
                <a:solidFill>
                  <a:schemeClr val="tx1"/>
                </a:solidFill>
              </a:rPr>
              <a:t>演出</a:t>
            </a:r>
            <a:r>
              <a:rPr kumimoji="1" lang="en-US" altLang="ja-JP" sz="2400">
                <a:solidFill>
                  <a:schemeClr val="tx1"/>
                </a:solidFill>
              </a:rPr>
              <a:t>2</a:t>
            </a:r>
            <a:r>
              <a:rPr kumimoji="1" lang="ja-JP" altLang="en-US" sz="2400">
                <a:solidFill>
                  <a:schemeClr val="tx1"/>
                </a:solidFill>
              </a:rPr>
              <a:t>　</a:t>
            </a:r>
          </a:p>
        </xdr:txBody>
      </xdr:sp>
      <xdr:cxnSp macro="">
        <xdr:nvCxnSpPr>
          <xdr:cNvPr id="339" name="直線矢印コネクタ 338"/>
          <xdr:cNvCxnSpPr/>
        </xdr:nvCxnSpPr>
        <xdr:spPr>
          <a:xfrm>
            <a:off x="5553075" y="-3536654"/>
            <a:ext cx="0" cy="590761"/>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0" name="直線矢印コネクタ 339"/>
          <xdr:cNvCxnSpPr/>
        </xdr:nvCxnSpPr>
        <xdr:spPr>
          <a:xfrm>
            <a:off x="5553075" y="-2221735"/>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1" name="直線矢印コネクタ 340"/>
          <xdr:cNvCxnSpPr/>
        </xdr:nvCxnSpPr>
        <xdr:spPr>
          <a:xfrm>
            <a:off x="5076825" y="-411339"/>
            <a:ext cx="0" cy="556009"/>
          </a:xfrm>
          <a:prstGeom prst="straightConnector1">
            <a:avLst/>
          </a:prstGeom>
          <a:ln w="5397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2" name="直線矢印コネクタ 341"/>
          <xdr:cNvCxnSpPr/>
        </xdr:nvCxnSpPr>
        <xdr:spPr>
          <a:xfrm>
            <a:off x="5553075" y="1113205"/>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3" name="直線矢印コネクタ 342"/>
          <xdr:cNvCxnSpPr/>
        </xdr:nvCxnSpPr>
        <xdr:spPr>
          <a:xfrm>
            <a:off x="5172075" y="2866430"/>
            <a:ext cx="0" cy="590761"/>
          </a:xfrm>
          <a:prstGeom prst="straightConnector1">
            <a:avLst/>
          </a:prstGeom>
          <a:ln w="5397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4" name="直線矢印コネクタ 343"/>
          <xdr:cNvCxnSpPr/>
        </xdr:nvCxnSpPr>
        <xdr:spPr>
          <a:xfrm>
            <a:off x="5572125" y="4638712"/>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5" name="直線矢印コネクタ 344"/>
          <xdr:cNvCxnSpPr/>
        </xdr:nvCxnSpPr>
        <xdr:spPr>
          <a:xfrm>
            <a:off x="5229225" y="6525335"/>
            <a:ext cx="0" cy="590761"/>
          </a:xfrm>
          <a:prstGeom prst="straightConnector1">
            <a:avLst/>
          </a:prstGeom>
          <a:ln w="5397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6" name="直線矢印コネクタ 345"/>
          <xdr:cNvCxnSpPr/>
        </xdr:nvCxnSpPr>
        <xdr:spPr>
          <a:xfrm>
            <a:off x="5610225" y="8049879"/>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47" name="テキスト ボックス 33"/>
          <xdr:cNvSpPr txBox="1"/>
        </xdr:nvSpPr>
        <xdr:spPr>
          <a:xfrm>
            <a:off x="7019925" y="-4546664"/>
            <a:ext cx="8191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sp macro="" textlink="">
        <xdr:nvSpPr>
          <xdr:cNvPr id="348" name="テキスト ボックス 34"/>
          <xdr:cNvSpPr txBox="1"/>
        </xdr:nvSpPr>
        <xdr:spPr>
          <a:xfrm>
            <a:off x="4200525" y="-411339"/>
            <a:ext cx="8191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sp macro="" textlink="">
        <xdr:nvSpPr>
          <xdr:cNvPr id="349" name="テキスト ボックス 35"/>
          <xdr:cNvSpPr txBox="1"/>
        </xdr:nvSpPr>
        <xdr:spPr>
          <a:xfrm>
            <a:off x="4391025" y="2866430"/>
            <a:ext cx="647700" cy="609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sp macro="" textlink="">
        <xdr:nvSpPr>
          <xdr:cNvPr id="350" name="テキスト ボックス 36"/>
          <xdr:cNvSpPr txBox="1"/>
        </xdr:nvSpPr>
        <xdr:spPr>
          <a:xfrm>
            <a:off x="4429125" y="6449108"/>
            <a:ext cx="6286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cxnSp macro="">
        <xdr:nvCxnSpPr>
          <xdr:cNvPr id="351" name="直線矢印コネクタ 350"/>
          <xdr:cNvCxnSpPr/>
        </xdr:nvCxnSpPr>
        <xdr:spPr>
          <a:xfrm flipV="1">
            <a:off x="6200775" y="-2107394"/>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52" name="直線矢印コネクタ 351"/>
          <xdr:cNvCxnSpPr/>
        </xdr:nvCxnSpPr>
        <xdr:spPr>
          <a:xfrm flipV="1">
            <a:off x="6181725" y="1284716"/>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53" name="直線矢印コネクタ 352"/>
          <xdr:cNvCxnSpPr/>
        </xdr:nvCxnSpPr>
        <xdr:spPr>
          <a:xfrm flipV="1">
            <a:off x="6181725" y="4772110"/>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54" name="テキスト ボックス 43"/>
          <xdr:cNvSpPr txBox="1"/>
        </xdr:nvSpPr>
        <xdr:spPr>
          <a:xfrm>
            <a:off x="6467475" y="-1916826"/>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sp macro="" textlink="">
        <xdr:nvSpPr>
          <xdr:cNvPr id="355" name="テキスト ボックス 44"/>
          <xdr:cNvSpPr txBox="1"/>
        </xdr:nvSpPr>
        <xdr:spPr>
          <a:xfrm>
            <a:off x="5743575" y="-3498540"/>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sp macro="" textlink="">
        <xdr:nvSpPr>
          <xdr:cNvPr id="356" name="テキスト ボックス 45"/>
          <xdr:cNvSpPr txBox="1"/>
        </xdr:nvSpPr>
        <xdr:spPr>
          <a:xfrm>
            <a:off x="6486525" y="1494340"/>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sp macro="" textlink="">
        <xdr:nvSpPr>
          <xdr:cNvPr id="357" name="テキスト ボックス 46"/>
          <xdr:cNvSpPr txBox="1"/>
        </xdr:nvSpPr>
        <xdr:spPr>
          <a:xfrm>
            <a:off x="6391275" y="8297617"/>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cxnSp macro="">
        <xdr:nvCxnSpPr>
          <xdr:cNvPr id="358" name="カギ線コネクタ 357"/>
          <xdr:cNvCxnSpPr>
            <a:stCxn id="335" idx="3"/>
            <a:endCxn id="337" idx="0"/>
          </xdr:cNvCxnSpPr>
        </xdr:nvCxnSpPr>
        <xdr:spPr>
          <a:xfrm>
            <a:off x="6609484" y="-4011341"/>
            <a:ext cx="1310986" cy="14214637"/>
          </a:xfrm>
          <a:prstGeom prst="bentConnector2">
            <a:avLst/>
          </a:prstGeom>
          <a:ln w="3492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59" name="カギ線コネクタ 358"/>
          <xdr:cNvCxnSpPr>
            <a:stCxn id="336" idx="2"/>
            <a:endCxn id="337" idx="1"/>
          </xdr:cNvCxnSpPr>
        </xdr:nvCxnSpPr>
        <xdr:spPr>
          <a:xfrm rot="16200000" flipH="1">
            <a:off x="5832597" y="9414417"/>
            <a:ext cx="923390" cy="1381991"/>
          </a:xfrm>
          <a:prstGeom prst="bentConnector2">
            <a:avLst/>
          </a:prstGeom>
          <a:ln w="4762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60" name="テキスト ボックス 56"/>
          <xdr:cNvSpPr txBox="1"/>
        </xdr:nvSpPr>
        <xdr:spPr>
          <a:xfrm>
            <a:off x="4391025" y="10012729"/>
            <a:ext cx="6286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cxnSp macro="">
        <xdr:nvCxnSpPr>
          <xdr:cNvPr id="361" name="直線矢印コネクタ 360"/>
          <xdr:cNvCxnSpPr/>
        </xdr:nvCxnSpPr>
        <xdr:spPr>
          <a:xfrm flipV="1">
            <a:off x="6238875" y="8126106"/>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62" name="テキスト ボックス 59"/>
          <xdr:cNvSpPr txBox="1"/>
        </xdr:nvSpPr>
        <xdr:spPr>
          <a:xfrm>
            <a:off x="6353175" y="5019848"/>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cxnSp macro="">
        <xdr:nvCxnSpPr>
          <xdr:cNvPr id="363" name="直線矢印コネクタ 362"/>
          <xdr:cNvCxnSpPr/>
        </xdr:nvCxnSpPr>
        <xdr:spPr>
          <a:xfrm>
            <a:off x="7934325" y="11041796"/>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64" name="直線矢印コネクタ 363"/>
          <xdr:cNvCxnSpPr/>
        </xdr:nvCxnSpPr>
        <xdr:spPr>
          <a:xfrm>
            <a:off x="3400425" y="-5438354"/>
            <a:ext cx="933450" cy="0"/>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65" name="直線矢印コネクタ 364"/>
          <xdr:cNvCxnSpPr/>
        </xdr:nvCxnSpPr>
        <xdr:spPr>
          <a:xfrm>
            <a:off x="5572125" y="-5099311"/>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66" name="テキスト ボックス 65"/>
          <xdr:cNvSpPr txBox="1"/>
        </xdr:nvSpPr>
        <xdr:spPr>
          <a:xfrm>
            <a:off x="3838575" y="-4298926"/>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※1</a:t>
            </a:r>
            <a:endParaRPr kumimoji="1" lang="ja-JP" altLang="en-US" sz="2800" b="1">
              <a:solidFill>
                <a:schemeClr val="tx1"/>
              </a:solidFill>
              <a:effectLst/>
            </a:endParaRPr>
          </a:p>
        </xdr:txBody>
      </xdr:sp>
      <xdr:sp macro="" textlink="">
        <xdr:nvSpPr>
          <xdr:cNvPr id="367" name="テキスト ボックス 66"/>
          <xdr:cNvSpPr txBox="1"/>
        </xdr:nvSpPr>
        <xdr:spPr>
          <a:xfrm>
            <a:off x="3838575" y="-2964950"/>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※2</a:t>
            </a:r>
            <a:endParaRPr kumimoji="1" lang="ja-JP" altLang="en-US" sz="2800" b="1">
              <a:solidFill>
                <a:schemeClr val="tx1"/>
              </a:solidFill>
              <a:effectLst/>
            </a:endParaRPr>
          </a:p>
        </xdr:txBody>
      </xdr:sp>
      <xdr:sp macro="" textlink="">
        <xdr:nvSpPr>
          <xdr:cNvPr id="368" name="テキスト ボックス 67"/>
          <xdr:cNvSpPr txBox="1"/>
        </xdr:nvSpPr>
        <xdr:spPr>
          <a:xfrm>
            <a:off x="3810864" y="350900"/>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※3</a:t>
            </a:r>
            <a:endParaRPr kumimoji="1" lang="ja-JP" altLang="en-US" sz="2800" b="1">
              <a:solidFill>
                <a:schemeClr val="tx1"/>
              </a:solidFill>
              <a:effectLst/>
            </a:endParaRPr>
          </a:p>
        </xdr:txBody>
      </xdr:sp>
      <xdr:sp macro="" textlink="">
        <xdr:nvSpPr>
          <xdr:cNvPr id="369" name="テキスト ボックス 68"/>
          <xdr:cNvSpPr txBox="1"/>
        </xdr:nvSpPr>
        <xdr:spPr>
          <a:xfrm>
            <a:off x="3838576" y="3800142"/>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※4</a:t>
            </a:r>
            <a:endParaRPr kumimoji="1" lang="ja-JP" altLang="en-US" sz="2800" b="1">
              <a:solidFill>
                <a:schemeClr val="tx1"/>
              </a:solidFill>
              <a:effectLst/>
            </a:endParaRPr>
          </a:p>
        </xdr:txBody>
      </xdr:sp>
      <xdr:sp macro="" textlink="">
        <xdr:nvSpPr>
          <xdr:cNvPr id="370" name="テキスト ボックス 72"/>
          <xdr:cNvSpPr txBox="1"/>
        </xdr:nvSpPr>
        <xdr:spPr>
          <a:xfrm>
            <a:off x="3857625" y="7306663"/>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※5</a:t>
            </a:r>
            <a:endParaRPr kumimoji="1" lang="ja-JP" altLang="en-US" sz="2800" b="1">
              <a:solidFill>
                <a:schemeClr val="tx1"/>
              </a:solidFill>
              <a:effectLst/>
            </a:endParaRPr>
          </a:p>
        </xdr:txBody>
      </xdr:sp>
      <xdr:sp macro="" textlink="">
        <xdr:nvSpPr>
          <xdr:cNvPr id="371" name="テキスト ボックス 73"/>
          <xdr:cNvSpPr txBox="1"/>
        </xdr:nvSpPr>
        <xdr:spPr>
          <a:xfrm>
            <a:off x="8874702" y="10336663"/>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※6</a:t>
            </a:r>
            <a:endParaRPr kumimoji="1" lang="ja-JP" altLang="en-US" sz="2800" b="1">
              <a:solidFill>
                <a:schemeClr val="tx1"/>
              </a:solidFill>
              <a:effectLst/>
            </a:endParaRPr>
          </a:p>
        </xdr:txBody>
      </xdr:sp>
      <xdr:sp macro="" textlink="">
        <xdr:nvSpPr>
          <xdr:cNvPr id="372" name="テキスト ボックス 81"/>
          <xdr:cNvSpPr txBox="1"/>
        </xdr:nvSpPr>
        <xdr:spPr>
          <a:xfrm>
            <a:off x="7811365" y="-5994981"/>
            <a:ext cx="791441" cy="64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accent6"/>
                </a:solidFill>
                <a:effectLst/>
              </a:rPr>
              <a:t>※1</a:t>
            </a:r>
            <a:endParaRPr kumimoji="1" lang="ja-JP" altLang="en-US" sz="2800" b="1">
              <a:solidFill>
                <a:schemeClr val="accent6"/>
              </a:solidFill>
              <a:effectLst/>
            </a:endParaRPr>
          </a:p>
        </xdr:txBody>
      </xdr:sp>
      <xdr:sp macro="" textlink="">
        <xdr:nvSpPr>
          <xdr:cNvPr id="373" name="テキスト ボックス 63"/>
          <xdr:cNvSpPr txBox="1"/>
        </xdr:nvSpPr>
        <xdr:spPr>
          <a:xfrm>
            <a:off x="9421826" y="-4099732"/>
            <a:ext cx="851515"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4000">
                <a:effectLst>
                  <a:glow rad="127000">
                    <a:schemeClr val="bg1"/>
                  </a:glow>
                </a:effectLst>
              </a:rPr>
              <a:t>基本説明エリア</a:t>
            </a:r>
          </a:p>
        </xdr:txBody>
      </xdr:sp>
      <xdr:sp macro="" textlink="">
        <xdr:nvSpPr>
          <xdr:cNvPr id="374" name="テキスト ボックス 64"/>
          <xdr:cNvSpPr txBox="1"/>
        </xdr:nvSpPr>
        <xdr:spPr>
          <a:xfrm>
            <a:off x="8459434" y="876661"/>
            <a:ext cx="2215991"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4400">
                <a:effectLst>
                  <a:glow rad="127000">
                    <a:schemeClr val="bg1"/>
                  </a:glow>
                </a:effectLst>
              </a:rPr>
              <a:t>戦闘</a:t>
            </a:r>
            <a:endParaRPr kumimoji="1" lang="en-US" altLang="ja-JP" sz="4400">
              <a:effectLst>
                <a:glow rad="127000">
                  <a:schemeClr val="bg1"/>
                </a:glow>
              </a:effectLst>
            </a:endParaRPr>
          </a:p>
          <a:p>
            <a:pPr algn="ctr"/>
            <a:r>
              <a:rPr kumimoji="1" lang="ja-JP" altLang="en-US" sz="4400">
                <a:effectLst>
                  <a:glow rad="127000">
                    <a:schemeClr val="bg1"/>
                  </a:glow>
                </a:effectLst>
              </a:rPr>
              <a:t>＆</a:t>
            </a:r>
            <a:endParaRPr kumimoji="1" lang="en-US" altLang="ja-JP" sz="4400">
              <a:effectLst>
                <a:glow rad="127000">
                  <a:schemeClr val="bg1"/>
                </a:glow>
              </a:effectLst>
            </a:endParaRPr>
          </a:p>
          <a:p>
            <a:pPr algn="ctr"/>
            <a:r>
              <a:rPr lang="ja-JP" altLang="en-US" sz="4400">
                <a:effectLst>
                  <a:glow rad="127000">
                    <a:schemeClr val="bg1"/>
                  </a:glow>
                </a:effectLst>
              </a:rPr>
              <a:t>妖精エリア</a:t>
            </a:r>
            <a:endParaRPr kumimoji="1" lang="ja-JP" altLang="en-US" sz="4400">
              <a:effectLst>
                <a:glow rad="127000">
                  <a:schemeClr val="bg1"/>
                </a:glow>
              </a:effectLst>
            </a:endParaRPr>
          </a:p>
        </xdr:txBody>
      </xdr:sp>
      <xdr:sp macro="" textlink="">
        <xdr:nvSpPr>
          <xdr:cNvPr id="375" name="テキスト ボックス 65"/>
          <xdr:cNvSpPr txBox="1"/>
        </xdr:nvSpPr>
        <xdr:spPr>
          <a:xfrm>
            <a:off x="9100509" y="6222414"/>
            <a:ext cx="1538883"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4400">
                <a:effectLst>
                  <a:glow rad="127000">
                    <a:schemeClr val="bg1"/>
                  </a:glow>
                </a:effectLst>
              </a:rPr>
              <a:t>特殊妖精</a:t>
            </a:r>
            <a:endParaRPr lang="en-US" altLang="ja-JP" sz="4400">
              <a:effectLst>
                <a:glow rad="127000">
                  <a:schemeClr val="bg1"/>
                </a:glow>
              </a:effectLst>
            </a:endParaRPr>
          </a:p>
          <a:p>
            <a:pPr algn="ctr"/>
            <a:r>
              <a:rPr lang="ja-JP" altLang="en-US" sz="4400">
                <a:effectLst>
                  <a:glow rad="127000">
                    <a:schemeClr val="bg1"/>
                  </a:glow>
                </a:effectLst>
              </a:rPr>
              <a:t>エリア</a:t>
            </a:r>
            <a:endParaRPr kumimoji="1" lang="ja-JP" altLang="en-US" sz="4400">
              <a:effectLst>
                <a:glow rad="127000">
                  <a:schemeClr val="bg1"/>
                </a:glow>
              </a:effectLst>
            </a:endParaRPr>
          </a:p>
        </xdr:txBody>
      </xdr:sp>
      <xdr:sp macro="" textlink="">
        <xdr:nvSpPr>
          <xdr:cNvPr id="376" name="テキスト ボックス 66"/>
          <xdr:cNvSpPr txBox="1"/>
        </xdr:nvSpPr>
        <xdr:spPr>
          <a:xfrm>
            <a:off x="825252" y="10617525"/>
            <a:ext cx="6436628" cy="646331"/>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3600">
                <a:effectLst>
                  <a:glow rad="127000">
                    <a:schemeClr val="bg1"/>
                  </a:glow>
                </a:effectLst>
              </a:rPr>
              <a:t>チュートリアステージエリア</a:t>
            </a:r>
            <a:endParaRPr lang="en-US" altLang="ja-JP" sz="3600">
              <a:effectLst>
                <a:glow rad="127000">
                  <a:schemeClr val="bg1"/>
                </a:glow>
              </a:effectLst>
            </a:endParaRPr>
          </a:p>
        </xdr:txBody>
      </xdr:sp>
    </xdr:grpSp>
    <xdr:clientData/>
  </xdr:twoCellAnchor>
  <xdr:twoCellAnchor>
    <xdr:from>
      <xdr:col>1</xdr:col>
      <xdr:colOff>251460</xdr:colOff>
      <xdr:row>108</xdr:row>
      <xdr:rowOff>60960</xdr:rowOff>
    </xdr:from>
    <xdr:to>
      <xdr:col>18</xdr:col>
      <xdr:colOff>609599</xdr:colOff>
      <xdr:row>187</xdr:row>
      <xdr:rowOff>117089</xdr:rowOff>
    </xdr:to>
    <xdr:grpSp>
      <xdr:nvGrpSpPr>
        <xdr:cNvPr id="377" name="※チュートリアル説明ステージイメージ"/>
        <xdr:cNvGrpSpPr/>
      </xdr:nvGrpSpPr>
      <xdr:grpSpPr>
        <a:xfrm>
          <a:off x="861060" y="18016451"/>
          <a:ext cx="10721339" cy="13190238"/>
          <a:chOff x="1783080" y="-2248885"/>
          <a:chExt cx="8387392" cy="11346324"/>
        </a:xfrm>
      </xdr:grpSpPr>
      <xdr:sp macro="" textlink="">
        <xdr:nvSpPr>
          <xdr:cNvPr id="378" name="チュートリアル説明ステージ"/>
          <xdr:cNvSpPr/>
        </xdr:nvSpPr>
        <xdr:spPr>
          <a:xfrm>
            <a:off x="1798320" y="-1505121"/>
            <a:ext cx="7143750" cy="10588160"/>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79" name="角丸四角形 378"/>
          <xdr:cNvSpPr/>
        </xdr:nvSpPr>
        <xdr:spPr>
          <a:xfrm>
            <a:off x="1885950" y="-1417320"/>
            <a:ext cx="6956714" cy="1417320"/>
          </a:xfrm>
          <a:prstGeom prst="roundRect">
            <a:avLst/>
          </a:prstGeom>
        </xdr:spPr>
        <xdr:style>
          <a:lnRef idx="1">
            <a:schemeClr val="accent2"/>
          </a:lnRef>
          <a:fillRef idx="2">
            <a:schemeClr val="accent2"/>
          </a:fillRef>
          <a:effectRef idx="1">
            <a:schemeClr val="accent2"/>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80" name="角丸四角形 379"/>
          <xdr:cNvSpPr/>
        </xdr:nvSpPr>
        <xdr:spPr>
          <a:xfrm>
            <a:off x="1870710" y="198516"/>
            <a:ext cx="6956714" cy="4681430"/>
          </a:xfrm>
          <a:prstGeom prst="roundRect">
            <a:avLst/>
          </a:prstGeom>
        </xdr:spPr>
        <xdr:style>
          <a:lnRef idx="1">
            <a:schemeClr val="accent1"/>
          </a:lnRef>
          <a:fillRef idx="2">
            <a:schemeClr val="accent1"/>
          </a:fillRef>
          <a:effectRef idx="1">
            <a:schemeClr val="accent1"/>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81" name="角丸四角形 380"/>
          <xdr:cNvSpPr/>
        </xdr:nvSpPr>
        <xdr:spPr>
          <a:xfrm>
            <a:off x="1855470" y="4581669"/>
            <a:ext cx="6956714" cy="4501370"/>
          </a:xfrm>
          <a:prstGeom prst="roundRect">
            <a:avLst/>
          </a:prstGeom>
        </xdr:spPr>
        <xdr:style>
          <a:lnRef idx="1">
            <a:schemeClr val="accent6"/>
          </a:lnRef>
          <a:fillRef idx="2">
            <a:schemeClr val="accent6"/>
          </a:fillRef>
          <a:effectRef idx="1">
            <a:schemeClr val="accent6"/>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82" name="テキスト ボックス 119"/>
          <xdr:cNvSpPr txBox="1"/>
        </xdr:nvSpPr>
        <xdr:spPr>
          <a:xfrm>
            <a:off x="1864672" y="-2248885"/>
            <a:ext cx="8305800" cy="769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4400"/>
              <a:t>※</a:t>
            </a:r>
            <a:r>
              <a:rPr kumimoji="1" lang="ja-JP" altLang="en-US" sz="4400"/>
              <a:t>チュートリアル説明ステージイメージ</a:t>
            </a:r>
          </a:p>
        </xdr:txBody>
      </xdr:sp>
      <xdr:sp macro="" textlink="">
        <xdr:nvSpPr>
          <xdr:cNvPr id="383" name="正方形/長方形 382"/>
          <xdr:cNvSpPr/>
        </xdr:nvSpPr>
        <xdr:spPr>
          <a:xfrm>
            <a:off x="1893570" y="6544268"/>
            <a:ext cx="6972300" cy="62961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段差</a:t>
            </a:r>
          </a:p>
        </xdr:txBody>
      </xdr:sp>
      <xdr:sp macro="" textlink="">
        <xdr:nvSpPr>
          <xdr:cNvPr id="384" name="円/楕円 383"/>
          <xdr:cNvSpPr/>
        </xdr:nvSpPr>
        <xdr:spPr>
          <a:xfrm rot="21267966">
            <a:off x="4621530" y="1913135"/>
            <a:ext cx="1009650" cy="83271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敵</a:t>
            </a:r>
          </a:p>
        </xdr:txBody>
      </xdr:sp>
      <xdr:sp macro="" textlink="">
        <xdr:nvSpPr>
          <xdr:cNvPr id="385" name="テキスト ボックス 97"/>
          <xdr:cNvSpPr txBox="1"/>
        </xdr:nvSpPr>
        <xdr:spPr>
          <a:xfrm>
            <a:off x="2045970" y="7356675"/>
            <a:ext cx="1123950" cy="5686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3600"/>
              <a:t>※2</a:t>
            </a:r>
            <a:endParaRPr kumimoji="1" lang="ja-JP" altLang="en-US" sz="3600"/>
          </a:p>
        </xdr:txBody>
      </xdr:sp>
      <xdr:sp macro="" textlink="">
        <xdr:nvSpPr>
          <xdr:cNvPr id="386" name="テキスト ボックス 98"/>
          <xdr:cNvSpPr txBox="1"/>
        </xdr:nvSpPr>
        <xdr:spPr>
          <a:xfrm>
            <a:off x="1783080" y="775706"/>
            <a:ext cx="1962150" cy="8936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3600"/>
              <a:t>※3</a:t>
            </a:r>
            <a:r>
              <a:rPr kumimoji="1" lang="ja-JP" altLang="en-US" sz="3600"/>
              <a:t>、</a:t>
            </a:r>
            <a:r>
              <a:rPr kumimoji="1" lang="en-US" altLang="ja-JP" sz="3600"/>
              <a:t>4</a:t>
            </a:r>
            <a:endParaRPr kumimoji="1" lang="ja-JP" altLang="en-US" sz="3600"/>
          </a:p>
        </xdr:txBody>
      </xdr:sp>
      <xdr:sp macro="" textlink="">
        <xdr:nvSpPr>
          <xdr:cNvPr id="387" name="正方形/長方形 386"/>
          <xdr:cNvSpPr/>
        </xdr:nvSpPr>
        <xdr:spPr>
          <a:xfrm>
            <a:off x="1888374" y="-127396"/>
            <a:ext cx="6972300" cy="62961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段差</a:t>
            </a:r>
          </a:p>
        </xdr:txBody>
      </xdr:sp>
      <xdr:sp macro="" textlink="">
        <xdr:nvSpPr>
          <xdr:cNvPr id="388" name="テキスト ボックス 100"/>
          <xdr:cNvSpPr txBox="1"/>
        </xdr:nvSpPr>
        <xdr:spPr>
          <a:xfrm>
            <a:off x="1855470" y="-1295459"/>
            <a:ext cx="1962150" cy="670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3600"/>
              <a:t>※5</a:t>
            </a:r>
            <a:endParaRPr kumimoji="1" lang="ja-JP" altLang="en-US" sz="3600"/>
          </a:p>
        </xdr:txBody>
      </xdr:sp>
      <xdr:sp macro="" textlink="">
        <xdr:nvSpPr>
          <xdr:cNvPr id="389" name="テキスト ボックス 117"/>
          <xdr:cNvSpPr txBox="1"/>
        </xdr:nvSpPr>
        <xdr:spPr>
          <a:xfrm>
            <a:off x="4553679" y="7624104"/>
            <a:ext cx="1671570"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地点①</a:t>
            </a:r>
          </a:p>
        </xdr:txBody>
      </xdr:sp>
      <xdr:sp macro="" textlink="">
        <xdr:nvSpPr>
          <xdr:cNvPr id="390" name="テキスト ボックス 118"/>
          <xdr:cNvSpPr txBox="1"/>
        </xdr:nvSpPr>
        <xdr:spPr>
          <a:xfrm>
            <a:off x="3528362" y="6440710"/>
            <a:ext cx="2014060"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地点②</a:t>
            </a:r>
          </a:p>
        </xdr:txBody>
      </xdr:sp>
      <xdr:sp macro="" textlink="">
        <xdr:nvSpPr>
          <xdr:cNvPr id="391" name="テキスト ボックス 136"/>
          <xdr:cNvSpPr txBox="1"/>
        </xdr:nvSpPr>
        <xdr:spPr>
          <a:xfrm>
            <a:off x="4511456" y="5409044"/>
            <a:ext cx="2017272"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地点③</a:t>
            </a:r>
          </a:p>
        </xdr:txBody>
      </xdr:sp>
      <xdr:sp macro="" textlink="">
        <xdr:nvSpPr>
          <xdr:cNvPr id="392" name="正方形/長方形 391"/>
          <xdr:cNvSpPr/>
        </xdr:nvSpPr>
        <xdr:spPr>
          <a:xfrm>
            <a:off x="1839884" y="4547807"/>
            <a:ext cx="6972300" cy="62266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段差</a:t>
            </a:r>
          </a:p>
        </xdr:txBody>
      </xdr:sp>
      <xdr:sp macro="" textlink="">
        <xdr:nvSpPr>
          <xdr:cNvPr id="393" name="テキスト ボックス 22"/>
          <xdr:cNvSpPr txBox="1"/>
        </xdr:nvSpPr>
        <xdr:spPr>
          <a:xfrm>
            <a:off x="3519484" y="8327998"/>
            <a:ext cx="6345045" cy="769441"/>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4400">
                <a:effectLst>
                  <a:glow rad="127000">
                    <a:schemeClr val="bg1"/>
                  </a:glow>
                </a:effectLst>
              </a:rPr>
              <a:t>基本説明エリア</a:t>
            </a:r>
          </a:p>
        </xdr:txBody>
      </xdr:sp>
      <xdr:sp macro="" textlink="">
        <xdr:nvSpPr>
          <xdr:cNvPr id="394" name="テキスト ボックス 23"/>
          <xdr:cNvSpPr txBox="1"/>
        </xdr:nvSpPr>
        <xdr:spPr>
          <a:xfrm>
            <a:off x="6256020" y="371100"/>
            <a:ext cx="2215991"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4400">
                <a:effectLst>
                  <a:glow rad="127000">
                    <a:schemeClr val="bg1"/>
                  </a:glow>
                </a:effectLst>
              </a:rPr>
              <a:t>戦闘</a:t>
            </a:r>
            <a:endParaRPr kumimoji="1" lang="en-US" altLang="ja-JP" sz="4400">
              <a:effectLst>
                <a:glow rad="127000">
                  <a:schemeClr val="bg1"/>
                </a:glow>
              </a:effectLst>
            </a:endParaRPr>
          </a:p>
          <a:p>
            <a:pPr algn="ctr"/>
            <a:r>
              <a:rPr kumimoji="1" lang="ja-JP" altLang="en-US" sz="4400">
                <a:effectLst>
                  <a:glow rad="127000">
                    <a:schemeClr val="bg1"/>
                  </a:glow>
                </a:effectLst>
              </a:rPr>
              <a:t>＆</a:t>
            </a:r>
            <a:endParaRPr kumimoji="1" lang="en-US" altLang="ja-JP" sz="4400">
              <a:effectLst>
                <a:glow rad="127000">
                  <a:schemeClr val="bg1"/>
                </a:glow>
              </a:effectLst>
            </a:endParaRPr>
          </a:p>
          <a:p>
            <a:pPr algn="ctr"/>
            <a:r>
              <a:rPr lang="ja-JP" altLang="en-US" sz="4400">
                <a:effectLst>
                  <a:glow rad="127000">
                    <a:schemeClr val="bg1"/>
                  </a:glow>
                </a:effectLst>
              </a:rPr>
              <a:t>妖精エリア</a:t>
            </a:r>
            <a:endParaRPr kumimoji="1" lang="ja-JP" altLang="en-US" sz="4400">
              <a:effectLst>
                <a:glow rad="127000">
                  <a:schemeClr val="bg1"/>
                </a:glow>
              </a:effectLst>
            </a:endParaRPr>
          </a:p>
        </xdr:txBody>
      </xdr:sp>
      <xdr:sp macro="" textlink="">
        <xdr:nvSpPr>
          <xdr:cNvPr id="395" name="テキスト ボックス 24"/>
          <xdr:cNvSpPr txBox="1"/>
        </xdr:nvSpPr>
        <xdr:spPr>
          <a:xfrm>
            <a:off x="4571831" y="-1374188"/>
            <a:ext cx="4240353" cy="1446550"/>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4400">
                <a:effectLst>
                  <a:glow rad="127000">
                    <a:schemeClr val="bg1"/>
                  </a:glow>
                </a:effectLst>
              </a:rPr>
              <a:t>特殊妖精</a:t>
            </a:r>
            <a:endParaRPr lang="en-US" altLang="ja-JP" sz="4400">
              <a:effectLst>
                <a:glow rad="127000">
                  <a:schemeClr val="bg1"/>
                </a:glow>
              </a:effectLst>
            </a:endParaRPr>
          </a:p>
          <a:p>
            <a:pPr algn="ctr"/>
            <a:r>
              <a:rPr lang="ja-JP" altLang="en-US" sz="4400">
                <a:effectLst>
                  <a:glow rad="127000">
                    <a:schemeClr val="bg1"/>
                  </a:glow>
                </a:effectLst>
              </a:rPr>
              <a:t>エリア</a:t>
            </a:r>
            <a:endParaRPr kumimoji="1" lang="ja-JP" altLang="en-US" sz="4400">
              <a:effectLst>
                <a:glow rad="127000">
                  <a:schemeClr val="bg1"/>
                </a:glow>
              </a:effectLst>
            </a:endParaRPr>
          </a:p>
        </xdr:txBody>
      </xdr:sp>
    </xdr:grpSp>
    <xdr:clientData/>
  </xdr:twoCellAnchor>
  <xdr:twoCellAnchor>
    <xdr:from>
      <xdr:col>18</xdr:col>
      <xdr:colOff>304800</xdr:colOff>
      <xdr:row>29</xdr:row>
      <xdr:rowOff>0</xdr:rowOff>
    </xdr:from>
    <xdr:to>
      <xdr:col>51</xdr:col>
      <xdr:colOff>32239</xdr:colOff>
      <xdr:row>90</xdr:row>
      <xdr:rowOff>0</xdr:rowOff>
    </xdr:to>
    <xdr:sp macro="" textlink="">
      <xdr:nvSpPr>
        <xdr:cNvPr id="810" name="※2基本説明"/>
        <xdr:cNvSpPr txBox="1"/>
      </xdr:nvSpPr>
      <xdr:spPr>
        <a:xfrm>
          <a:off x="11277600" y="4803913"/>
          <a:ext cx="19844239" cy="10104783"/>
        </a:xfrm>
        <a:prstGeom prst="rect">
          <a:avLst/>
        </a:prstGeom>
        <a:ln/>
      </xdr:spPr>
      <xdr:style>
        <a:lnRef idx="1">
          <a:schemeClr val="accent6"/>
        </a:lnRef>
        <a:fillRef idx="2">
          <a:schemeClr val="accent6"/>
        </a:fillRef>
        <a:effectRef idx="1">
          <a:schemeClr val="accent6"/>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b="1"/>
            <a:t>※2</a:t>
          </a:r>
          <a:r>
            <a:rPr kumimoji="1" lang="ja-JP" altLang="en-US" b="1"/>
            <a:t>基本説明（基本説明エリア）</a:t>
          </a:r>
          <a:endParaRPr kumimoji="1" lang="en-US" altLang="ja-JP" b="1"/>
        </a:p>
        <a:p>
          <a:r>
            <a:rPr kumimoji="1" lang="ja-JP" altLang="en-US" sz="800" b="0"/>
            <a:t>簡単な操作説明をする。</a:t>
          </a:r>
          <a:endParaRPr kumimoji="1" lang="en-US" altLang="ja-JP" sz="800" b="0"/>
        </a:p>
        <a:p>
          <a:r>
            <a:rPr kumimoji="1" lang="ja-JP" altLang="en-US" sz="800" b="0"/>
            <a:t>移動、ジャンプ、カメラ操作。</a:t>
          </a:r>
          <a:endParaRPr kumimoji="1" lang="en-US" altLang="ja-JP" sz="800" b="0"/>
        </a:p>
        <a:p>
          <a:r>
            <a:rPr kumimoji="1" lang="ja-JP" altLang="en-US" sz="800" b="0"/>
            <a:t>実際操作してもらう。</a:t>
          </a:r>
          <a:endParaRPr kumimoji="1" lang="en-US" altLang="ja-JP" sz="800" b="0"/>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1000" b="1">
              <a:solidFill>
                <a:schemeClr val="dk1"/>
              </a:solidFill>
              <a:effectLst/>
              <a:latin typeface="+mn-lt"/>
              <a:ea typeface="+mn-ea"/>
              <a:cs typeface="+mn-cs"/>
            </a:rPr>
            <a:t>各地点を移動しながら説明。</a:t>
          </a:r>
          <a:endParaRPr lang="ja-JP" altLang="ja-JP" sz="1800">
            <a:effectLst/>
          </a:endParaRPr>
        </a:p>
        <a:p>
          <a:endParaRPr kumimoji="1" lang="en-US" altLang="ja-JP" sz="800" b="0"/>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a:solidFill>
                <a:schemeClr val="dk1"/>
              </a:solidFill>
              <a:effectLst/>
            </a:rPr>
            <a:t>※</a:t>
          </a:r>
          <a:r>
            <a:rPr kumimoji="1" lang="ja-JP" altLang="ja-JP" sz="800">
              <a:solidFill>
                <a:schemeClr val="dk1"/>
              </a:solidFill>
              <a:effectLst/>
            </a:rPr>
            <a:t>チュートリアル説明ステージイメージ</a:t>
          </a:r>
          <a:r>
            <a:rPr kumimoji="1" lang="ja-JP" altLang="en-US" sz="800">
              <a:solidFill>
                <a:schemeClr val="dk1"/>
              </a:solidFill>
              <a:effectLst/>
            </a:rPr>
            <a:t>参照</a:t>
          </a:r>
          <a:endParaRPr kumimoji="1" lang="en-US" altLang="ja-JP" sz="800" b="0"/>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200" b="1"/>
            <a:t>移動説明（①地点）</a:t>
          </a:r>
          <a:endParaRPr kumimoji="1" lang="en-US" altLang="ja-JP" sz="1200" b="1"/>
        </a:p>
        <a:p>
          <a:r>
            <a:rPr kumimoji="1" lang="en-US" altLang="ja-JP" sz="1200" b="1"/>
            <a:t>L</a:t>
          </a:r>
          <a:r>
            <a:rPr kumimoji="1" lang="ja-JP" altLang="en-US" sz="1200" b="1"/>
            <a:t>３で移動</a:t>
          </a:r>
          <a:endParaRPr kumimoji="1" lang="en-US" altLang="ja-JP" sz="1200" b="1"/>
        </a:p>
        <a:p>
          <a:endParaRPr kumimoji="1" lang="en-US" altLang="ja-JP" sz="1200" b="1"/>
        </a:p>
        <a:p>
          <a:r>
            <a:rPr kumimoji="1" lang="ja-JP" altLang="ja-JP" sz="1200" b="1">
              <a:solidFill>
                <a:schemeClr val="dk1"/>
              </a:solidFill>
              <a:effectLst/>
            </a:rPr>
            <a:t>ジャンプ</a:t>
          </a:r>
          <a:r>
            <a:rPr kumimoji="1" lang="ja-JP" altLang="en-US" sz="1200" b="1">
              <a:solidFill>
                <a:schemeClr val="dk1"/>
              </a:solidFill>
              <a:effectLst/>
            </a:rPr>
            <a:t>説明（②地点）</a:t>
          </a:r>
          <a:endParaRPr kumimoji="1" lang="en-US" altLang="ja-JP" sz="1200" b="1">
            <a:solidFill>
              <a:schemeClr val="dk1"/>
            </a:solidFill>
            <a:effectLst/>
          </a:endParaRPr>
        </a:p>
        <a:p>
          <a:r>
            <a:rPr kumimoji="1" lang="en-US" altLang="ja-JP" sz="1200" b="1">
              <a:solidFill>
                <a:schemeClr val="dk1"/>
              </a:solidFill>
              <a:effectLst/>
            </a:rPr>
            <a:t>A</a:t>
          </a:r>
          <a:r>
            <a:rPr kumimoji="1" lang="ja-JP" altLang="en-US" sz="1200" b="1">
              <a:solidFill>
                <a:schemeClr val="dk1"/>
              </a:solidFill>
              <a:effectLst/>
            </a:rPr>
            <a:t>ボタンでジャンプ</a:t>
          </a:r>
          <a:endParaRPr kumimoji="1" lang="en-US" altLang="ja-JP" sz="1200" b="1">
            <a:solidFill>
              <a:schemeClr val="dk1"/>
            </a:solidFill>
            <a:effectLst/>
          </a:endParaRPr>
        </a:p>
        <a:p>
          <a:endParaRPr kumimoji="1" lang="en-US" altLang="ja-JP" sz="1200" b="1">
            <a:solidFill>
              <a:schemeClr val="dk1"/>
            </a:solidFill>
            <a:effectLst/>
          </a:endParaRPr>
        </a:p>
        <a:p>
          <a:r>
            <a:rPr kumimoji="1" lang="ja-JP" altLang="en-US" sz="1200" b="1">
              <a:solidFill>
                <a:schemeClr val="dk1"/>
              </a:solidFill>
              <a:effectLst/>
            </a:rPr>
            <a:t>カメラ操作説明（③地点）</a:t>
          </a:r>
          <a:endParaRPr kumimoji="1" lang="en-US" altLang="ja-JP" sz="1200" b="1">
            <a:solidFill>
              <a:schemeClr val="dk1"/>
            </a:solidFill>
            <a:effectLst/>
          </a:endParaRPr>
        </a:p>
        <a:p>
          <a:r>
            <a:rPr kumimoji="1" lang="en-US" altLang="ja-JP" sz="1200" b="1">
              <a:solidFill>
                <a:schemeClr val="dk1"/>
              </a:solidFill>
              <a:effectLst/>
            </a:rPr>
            <a:t>R3</a:t>
          </a:r>
          <a:r>
            <a:rPr kumimoji="1" lang="ja-JP" altLang="en-US" sz="1200" b="1">
              <a:solidFill>
                <a:schemeClr val="dk1"/>
              </a:solidFill>
              <a:effectLst/>
            </a:rPr>
            <a:t> でカメラ操作。</a:t>
          </a:r>
          <a:endParaRPr kumimoji="1" lang="en-US" altLang="ja-JP" sz="1200" b="1">
            <a:solidFill>
              <a:schemeClr val="dk1"/>
            </a:solidFill>
            <a:effectLst/>
          </a:endParaRPr>
        </a:p>
        <a:p>
          <a:endParaRPr kumimoji="1" lang="en-US" altLang="ja-JP" sz="1050" b="1">
            <a:solidFill>
              <a:schemeClr val="dk1"/>
            </a:solidFill>
            <a:effectLst/>
          </a:endParaRPr>
        </a:p>
        <a:p>
          <a:endParaRPr kumimoji="1" lang="en-US" altLang="ja-JP" sz="600" b="1">
            <a:solidFill>
              <a:schemeClr val="dk1"/>
            </a:solidFill>
            <a:effectLst/>
            <a:latin typeface="+mn-lt"/>
            <a:ea typeface="+mn-ea"/>
            <a:cs typeface="+mn-cs"/>
          </a:endParaRPr>
        </a:p>
        <a:p>
          <a:endParaRPr kumimoji="1" lang="en-US" altLang="ja-JP" sz="1000" b="1"/>
        </a:p>
      </xdr:txBody>
    </xdr:sp>
    <xdr:clientData/>
  </xdr:twoCellAnchor>
  <xdr:twoCellAnchor>
    <xdr:from>
      <xdr:col>22</xdr:col>
      <xdr:colOff>169366</xdr:colOff>
      <xdr:row>31</xdr:row>
      <xdr:rowOff>28654</xdr:rowOff>
    </xdr:from>
    <xdr:to>
      <xdr:col>31</xdr:col>
      <xdr:colOff>196068</xdr:colOff>
      <xdr:row>62</xdr:row>
      <xdr:rowOff>26504</xdr:rowOff>
    </xdr:to>
    <xdr:sp macro="" textlink="">
      <xdr:nvSpPr>
        <xdr:cNvPr id="811" name="正方形/長方形 810"/>
        <xdr:cNvSpPr/>
      </xdr:nvSpPr>
      <xdr:spPr>
        <a:xfrm>
          <a:off x="13580566" y="5163871"/>
          <a:ext cx="5513102" cy="5133068"/>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sz="100"/>
        </a:p>
      </xdr:txBody>
    </xdr:sp>
    <xdr:clientData/>
  </xdr:twoCellAnchor>
  <xdr:twoCellAnchor>
    <xdr:from>
      <xdr:col>22</xdr:col>
      <xdr:colOff>594266</xdr:colOff>
      <xdr:row>43</xdr:row>
      <xdr:rowOff>120104</xdr:rowOff>
    </xdr:from>
    <xdr:to>
      <xdr:col>25</xdr:col>
      <xdr:colOff>486409</xdr:colOff>
      <xdr:row>50</xdr:row>
      <xdr:rowOff>57812</xdr:rowOff>
    </xdr:to>
    <xdr:pic>
      <xdr:nvPicPr>
        <xdr:cNvPr id="941" name="図 94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005466" y="7243147"/>
          <a:ext cx="1720943" cy="1097274"/>
        </a:xfrm>
        <a:prstGeom prst="rect">
          <a:avLst/>
        </a:prstGeom>
      </xdr:spPr>
    </xdr:pic>
    <xdr:clientData/>
  </xdr:twoCellAnchor>
  <xdr:twoCellAnchor>
    <xdr:from>
      <xdr:col>23</xdr:col>
      <xdr:colOff>555396</xdr:colOff>
      <xdr:row>44</xdr:row>
      <xdr:rowOff>116960</xdr:rowOff>
    </xdr:from>
    <xdr:to>
      <xdr:col>25</xdr:col>
      <xdr:colOff>550281</xdr:colOff>
      <xdr:row>45</xdr:row>
      <xdr:rowOff>146843</xdr:rowOff>
    </xdr:to>
    <xdr:sp macro="" textlink="">
      <xdr:nvSpPr>
        <xdr:cNvPr id="944" name="妖精　L3を倒すと移動できるよ。"/>
        <xdr:cNvSpPr txBox="1"/>
      </xdr:nvSpPr>
      <xdr:spPr>
        <a:xfrm>
          <a:off x="14576196" y="7405656"/>
          <a:ext cx="1214085" cy="1955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r>
            <a:rPr kumimoji="1" lang="ja-JP" altLang="en-US" sz="500">
              <a:solidFill>
                <a:srgbClr val="FF0000"/>
              </a:solidFill>
            </a:rPr>
            <a:t>まずは移動だね！</a:t>
          </a:r>
          <a:endParaRPr kumimoji="1" lang="en-US" altLang="ja-JP" sz="500">
            <a:solidFill>
              <a:srgbClr val="FF0000"/>
            </a:solidFill>
          </a:endParaRPr>
        </a:p>
        <a:p>
          <a:pPr algn="ctr"/>
          <a:r>
            <a:rPr kumimoji="1" lang="en-US" altLang="ja-JP" sz="500">
              <a:solidFill>
                <a:srgbClr val="FF0000"/>
              </a:solidFill>
            </a:rPr>
            <a:t>L3</a:t>
          </a:r>
          <a:r>
            <a:rPr kumimoji="1" lang="ja-JP" altLang="en-US" sz="500">
              <a:solidFill>
                <a:srgbClr val="FF0000"/>
              </a:solidFill>
            </a:rPr>
            <a:t>を倒すと移動できるよ。</a:t>
          </a:r>
        </a:p>
      </xdr:txBody>
    </xdr:sp>
    <xdr:clientData/>
  </xdr:twoCellAnchor>
  <xdr:twoCellAnchor>
    <xdr:from>
      <xdr:col>25</xdr:col>
      <xdr:colOff>36085</xdr:colOff>
      <xdr:row>31</xdr:row>
      <xdr:rowOff>114550</xdr:rowOff>
    </xdr:from>
    <xdr:to>
      <xdr:col>28</xdr:col>
      <xdr:colOff>443649</xdr:colOff>
      <xdr:row>35</xdr:row>
      <xdr:rowOff>38735</xdr:rowOff>
    </xdr:to>
    <xdr:sp macro="" textlink="">
      <xdr:nvSpPr>
        <xdr:cNvPr id="950" name="テキスト ボックス 152"/>
        <xdr:cNvSpPr txBox="1"/>
      </xdr:nvSpPr>
      <xdr:spPr>
        <a:xfrm>
          <a:off x="15276085" y="5249767"/>
          <a:ext cx="2236364" cy="5867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600">
              <a:solidFill>
                <a:srgbClr val="FF0000"/>
              </a:solidFill>
            </a:rPr>
            <a:t>※1</a:t>
          </a:r>
          <a:r>
            <a:rPr kumimoji="1" lang="ja-JP" altLang="en-US" sz="1600">
              <a:solidFill>
                <a:srgbClr val="FF0000"/>
              </a:solidFill>
            </a:rPr>
            <a:t>移動説明</a:t>
          </a:r>
        </a:p>
      </xdr:txBody>
    </xdr:sp>
    <xdr:clientData/>
  </xdr:twoCellAnchor>
  <xdr:twoCellAnchor>
    <xdr:from>
      <xdr:col>18</xdr:col>
      <xdr:colOff>339865</xdr:colOff>
      <xdr:row>70</xdr:row>
      <xdr:rowOff>95054</xdr:rowOff>
    </xdr:from>
    <xdr:to>
      <xdr:col>33</xdr:col>
      <xdr:colOff>46074</xdr:colOff>
      <xdr:row>89</xdr:row>
      <xdr:rowOff>150331</xdr:rowOff>
    </xdr:to>
    <xdr:grpSp>
      <xdr:nvGrpSpPr>
        <xdr:cNvPr id="814" name="グループ化 813"/>
        <xdr:cNvGrpSpPr/>
      </xdr:nvGrpSpPr>
      <xdr:grpSpPr>
        <a:xfrm>
          <a:off x="11312665" y="11732872"/>
          <a:ext cx="8850209" cy="3214114"/>
          <a:chOff x="212301" y="29295899"/>
          <a:chExt cx="41335745" cy="14015186"/>
        </a:xfrm>
      </xdr:grpSpPr>
      <xdr:pic>
        <xdr:nvPicPr>
          <xdr:cNvPr id="933" name="図 932"/>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627160" y="30045179"/>
            <a:ext cx="15884812" cy="10439810"/>
          </a:xfrm>
          <a:prstGeom prst="rect">
            <a:avLst/>
          </a:prstGeom>
        </xdr:spPr>
      </xdr:pic>
      <xdr:sp macro="" textlink="">
        <xdr:nvSpPr>
          <xdr:cNvPr id="934" name="テキスト ボックス 158"/>
          <xdr:cNvSpPr txBox="1"/>
        </xdr:nvSpPr>
        <xdr:spPr>
          <a:xfrm>
            <a:off x="19462692" y="29295899"/>
            <a:ext cx="22085354" cy="43281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800"/>
              <a:t>カメラ操作説明終了後右上に</a:t>
            </a:r>
            <a:endParaRPr kumimoji="1" lang="en-US" altLang="ja-JP" sz="1800"/>
          </a:p>
          <a:p>
            <a:r>
              <a:rPr kumimoji="1" lang="ja-JP" altLang="en-US" sz="1800"/>
              <a:t>基本操作キーを</a:t>
            </a:r>
            <a:r>
              <a:rPr lang="ja-JP" altLang="en-US" sz="1800"/>
              <a:t>チュートリアル終了まで</a:t>
            </a:r>
          </a:p>
          <a:p>
            <a:r>
              <a:rPr kumimoji="1" lang="ja-JP" altLang="en-US" sz="1800"/>
              <a:t>を表示する。</a:t>
            </a:r>
            <a:endParaRPr kumimoji="1" lang="en-US" altLang="ja-JP" sz="1800"/>
          </a:p>
        </xdr:txBody>
      </xdr:sp>
      <xdr:sp macro="" textlink="">
        <xdr:nvSpPr>
          <xdr:cNvPr id="935" name="円形吹き出し 934"/>
          <xdr:cNvSpPr/>
        </xdr:nvSpPr>
        <xdr:spPr>
          <a:xfrm>
            <a:off x="12848532" y="30484619"/>
            <a:ext cx="4358640" cy="2773680"/>
          </a:xfrm>
          <a:prstGeom prst="wedgeEllipseCallout">
            <a:avLst/>
          </a:prstGeom>
          <a:solidFill>
            <a:schemeClr val="bg1">
              <a:alpha val="41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sp macro="" textlink="">
        <xdr:nvSpPr>
          <xdr:cNvPr id="936" name="テキスト ボックス 159"/>
          <xdr:cNvSpPr txBox="1"/>
        </xdr:nvSpPr>
        <xdr:spPr>
          <a:xfrm>
            <a:off x="13411455" y="31038670"/>
            <a:ext cx="6493800" cy="24993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600"/>
              <a:t>移動　</a:t>
            </a:r>
            <a:r>
              <a:rPr kumimoji="1" lang="en-US" altLang="ja-JP" sz="600"/>
              <a:t>L3</a:t>
            </a:r>
          </a:p>
          <a:p>
            <a:r>
              <a:rPr kumimoji="1" lang="ja-JP" altLang="en-US" sz="600"/>
              <a:t>ジャンプ　</a:t>
            </a:r>
            <a:r>
              <a:rPr kumimoji="1" lang="en-US" altLang="ja-JP" sz="600"/>
              <a:t>A</a:t>
            </a:r>
            <a:r>
              <a:rPr kumimoji="1" lang="ja-JP" altLang="en-US" sz="600"/>
              <a:t>ボタン</a:t>
            </a:r>
            <a:endParaRPr kumimoji="1" lang="en-US" altLang="ja-JP" sz="600"/>
          </a:p>
          <a:p>
            <a:r>
              <a:rPr kumimoji="1" lang="ja-JP" altLang="en-US" sz="600"/>
              <a:t>カメラ操作　</a:t>
            </a:r>
            <a:r>
              <a:rPr kumimoji="1" lang="en-US" altLang="ja-JP" sz="600"/>
              <a:t>R3 </a:t>
            </a:r>
            <a:endParaRPr kumimoji="1" lang="ja-JP" altLang="en-US" sz="600"/>
          </a:p>
        </xdr:txBody>
      </xdr:sp>
      <xdr:sp macro="" textlink="">
        <xdr:nvSpPr>
          <xdr:cNvPr id="937" name="下矢印 936"/>
          <xdr:cNvSpPr/>
        </xdr:nvSpPr>
        <xdr:spPr>
          <a:xfrm rot="4826938">
            <a:off x="17397000" y="29745016"/>
            <a:ext cx="1554481" cy="243287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sp macro="" textlink="">
        <xdr:nvSpPr>
          <xdr:cNvPr id="939" name="テキスト ボックス 168"/>
          <xdr:cNvSpPr txBox="1"/>
        </xdr:nvSpPr>
        <xdr:spPr>
          <a:xfrm>
            <a:off x="212301" y="41909005"/>
            <a:ext cx="19477298" cy="1402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600"/>
              <a:t>基本説明が終わるとモンスターとの闘い方へ</a:t>
            </a:r>
          </a:p>
        </xdr:txBody>
      </xdr:sp>
    </xdr:grpSp>
    <xdr:clientData/>
  </xdr:twoCellAnchor>
  <xdr:twoCellAnchor>
    <xdr:from>
      <xdr:col>18</xdr:col>
      <xdr:colOff>456044</xdr:colOff>
      <xdr:row>47</xdr:row>
      <xdr:rowOff>103885</xdr:rowOff>
    </xdr:from>
    <xdr:to>
      <xdr:col>21</xdr:col>
      <xdr:colOff>487135</xdr:colOff>
      <xdr:row>69</xdr:row>
      <xdr:rowOff>17585</xdr:rowOff>
    </xdr:to>
    <xdr:sp macro="" textlink="">
      <xdr:nvSpPr>
        <xdr:cNvPr id="817" name="正方形/長方形 816"/>
        <xdr:cNvSpPr/>
      </xdr:nvSpPr>
      <xdr:spPr>
        <a:xfrm>
          <a:off x="11428844" y="7889537"/>
          <a:ext cx="1859891" cy="3558048"/>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endParaRPr kumimoji="1" lang="ja-JP" altLang="en-US" sz="100"/>
        </a:p>
      </xdr:txBody>
    </xdr:sp>
    <xdr:clientData/>
  </xdr:twoCellAnchor>
  <xdr:twoCellAnchor>
    <xdr:from>
      <xdr:col>19</xdr:col>
      <xdr:colOff>223020</xdr:colOff>
      <xdr:row>48</xdr:row>
      <xdr:rowOff>97004</xdr:rowOff>
    </xdr:from>
    <xdr:to>
      <xdr:col>20</xdr:col>
      <xdr:colOff>145580</xdr:colOff>
      <xdr:row>50</xdr:row>
      <xdr:rowOff>99954</xdr:rowOff>
    </xdr:to>
    <xdr:sp macro="" textlink="">
      <xdr:nvSpPr>
        <xdr:cNvPr id="818" name="円/楕円 817"/>
        <xdr:cNvSpPr/>
      </xdr:nvSpPr>
      <xdr:spPr>
        <a:xfrm>
          <a:off x="11805420" y="8048308"/>
          <a:ext cx="532160" cy="334255"/>
        </a:xfrm>
        <a:prstGeom prst="ellipse">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700">
              <a:solidFill>
                <a:schemeClr val="tx1"/>
              </a:solidFill>
            </a:rPr>
            <a:t>基本説明</a:t>
          </a:r>
        </a:p>
      </xdr:txBody>
    </xdr:sp>
    <xdr:clientData/>
  </xdr:twoCellAnchor>
  <xdr:twoCellAnchor>
    <xdr:from>
      <xdr:col>19</xdr:col>
      <xdr:colOff>257577</xdr:colOff>
      <xdr:row>51</xdr:row>
      <xdr:rowOff>80752</xdr:rowOff>
    </xdr:from>
    <xdr:to>
      <xdr:col>20</xdr:col>
      <xdr:colOff>134456</xdr:colOff>
      <xdr:row>52</xdr:row>
      <xdr:rowOff>150664</xdr:rowOff>
    </xdr:to>
    <xdr:sp macro="" textlink="">
      <xdr:nvSpPr>
        <xdr:cNvPr id="819" name="正方形/長方形 818"/>
        <xdr:cNvSpPr/>
      </xdr:nvSpPr>
      <xdr:spPr>
        <a:xfrm>
          <a:off x="11839977" y="8529013"/>
          <a:ext cx="486479" cy="235564"/>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600">
              <a:solidFill>
                <a:schemeClr val="tx1"/>
              </a:solidFill>
            </a:rPr>
            <a:t>移動操作説明</a:t>
          </a:r>
        </a:p>
      </xdr:txBody>
    </xdr:sp>
    <xdr:clientData/>
  </xdr:twoCellAnchor>
  <xdr:twoCellAnchor>
    <xdr:from>
      <xdr:col>19</xdr:col>
      <xdr:colOff>257577</xdr:colOff>
      <xdr:row>59</xdr:row>
      <xdr:rowOff>929</xdr:rowOff>
    </xdr:from>
    <xdr:to>
      <xdr:col>20</xdr:col>
      <xdr:colOff>134456</xdr:colOff>
      <xdr:row>60</xdr:row>
      <xdr:rowOff>72929</xdr:rowOff>
    </xdr:to>
    <xdr:sp macro="" textlink="">
      <xdr:nvSpPr>
        <xdr:cNvPr id="820" name="正方形/長方形 819"/>
        <xdr:cNvSpPr/>
      </xdr:nvSpPr>
      <xdr:spPr>
        <a:xfrm>
          <a:off x="11839977" y="9774407"/>
          <a:ext cx="486479" cy="237652"/>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ジャンプ操作説明</a:t>
          </a:r>
        </a:p>
      </xdr:txBody>
    </xdr:sp>
    <xdr:clientData/>
  </xdr:twoCellAnchor>
  <xdr:twoCellAnchor>
    <xdr:from>
      <xdr:col>19</xdr:col>
      <xdr:colOff>272409</xdr:colOff>
      <xdr:row>56</xdr:row>
      <xdr:rowOff>87682</xdr:rowOff>
    </xdr:from>
    <xdr:to>
      <xdr:col>20</xdr:col>
      <xdr:colOff>203784</xdr:colOff>
      <xdr:row>57</xdr:row>
      <xdr:rowOff>164412</xdr:rowOff>
    </xdr:to>
    <xdr:sp macro="" textlink="">
      <xdr:nvSpPr>
        <xdr:cNvPr id="821" name="フローチャート: 判断 820"/>
        <xdr:cNvSpPr/>
      </xdr:nvSpPr>
      <xdr:spPr>
        <a:xfrm>
          <a:off x="11854809" y="9364204"/>
          <a:ext cx="540975" cy="242382"/>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0" tIns="0" rIns="0" bIns="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lvl="0" algn="ctr"/>
          <a:r>
            <a:rPr kumimoji="1" lang="ja-JP" altLang="en-US" sz="500">
              <a:solidFill>
                <a:schemeClr val="tx1"/>
              </a:solidFill>
            </a:rPr>
            <a:t>②地点にいるか？</a:t>
          </a:r>
        </a:p>
      </xdr:txBody>
    </xdr:sp>
    <xdr:clientData/>
  </xdr:twoCellAnchor>
  <xdr:twoCellAnchor>
    <xdr:from>
      <xdr:col>19</xdr:col>
      <xdr:colOff>257577</xdr:colOff>
      <xdr:row>54</xdr:row>
      <xdr:rowOff>6341</xdr:rowOff>
    </xdr:from>
    <xdr:to>
      <xdr:col>20</xdr:col>
      <xdr:colOff>134456</xdr:colOff>
      <xdr:row>55</xdr:row>
      <xdr:rowOff>76251</xdr:rowOff>
    </xdr:to>
    <xdr:sp macro="" textlink="">
      <xdr:nvSpPr>
        <xdr:cNvPr id="822" name="正方形/長方形 821"/>
        <xdr:cNvSpPr/>
      </xdr:nvSpPr>
      <xdr:spPr>
        <a:xfrm>
          <a:off x="11839977" y="8951558"/>
          <a:ext cx="486479" cy="23556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900">
              <a:solidFill>
                <a:schemeClr val="tx1"/>
              </a:solidFill>
            </a:rPr>
            <a:t>移動</a:t>
          </a:r>
        </a:p>
      </xdr:txBody>
    </xdr:sp>
    <xdr:clientData/>
  </xdr:twoCellAnchor>
  <xdr:twoCellAnchor>
    <xdr:from>
      <xdr:col>20</xdr:col>
      <xdr:colOff>274912</xdr:colOff>
      <xdr:row>56</xdr:row>
      <xdr:rowOff>96233</xdr:rowOff>
    </xdr:from>
    <xdr:to>
      <xdr:col>21</xdr:col>
      <xdr:colOff>206287</xdr:colOff>
      <xdr:row>58</xdr:row>
      <xdr:rowOff>7311</xdr:rowOff>
    </xdr:to>
    <xdr:sp macro="" textlink="">
      <xdr:nvSpPr>
        <xdr:cNvPr id="823" name="フローチャート: 判断 822"/>
        <xdr:cNvSpPr/>
      </xdr:nvSpPr>
      <xdr:spPr>
        <a:xfrm>
          <a:off x="12466912" y="9372755"/>
          <a:ext cx="540975" cy="242382"/>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0" tIns="0" rIns="0" bIns="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lvl="0" algn="ctr"/>
          <a:r>
            <a:rPr kumimoji="1" lang="ja-JP" altLang="en-US" sz="500">
              <a:solidFill>
                <a:schemeClr val="tx1"/>
              </a:solidFill>
            </a:rPr>
            <a:t>③地点いるか？</a:t>
          </a:r>
        </a:p>
      </xdr:txBody>
    </xdr:sp>
    <xdr:clientData/>
  </xdr:twoCellAnchor>
  <xdr:twoCellAnchor>
    <xdr:from>
      <xdr:col>20</xdr:col>
      <xdr:colOff>298940</xdr:colOff>
      <xdr:row>58</xdr:row>
      <xdr:rowOff>165567</xdr:rowOff>
    </xdr:from>
    <xdr:to>
      <xdr:col>21</xdr:col>
      <xdr:colOff>175819</xdr:colOff>
      <xdr:row>60</xdr:row>
      <xdr:rowOff>65268</xdr:rowOff>
    </xdr:to>
    <xdr:sp macro="" textlink="">
      <xdr:nvSpPr>
        <xdr:cNvPr id="824" name="正方形/長方形 823"/>
        <xdr:cNvSpPr/>
      </xdr:nvSpPr>
      <xdr:spPr>
        <a:xfrm>
          <a:off x="12490940" y="9773393"/>
          <a:ext cx="486479" cy="231005"/>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カメラ操作説明</a:t>
          </a:r>
        </a:p>
      </xdr:txBody>
    </xdr:sp>
    <xdr:clientData/>
  </xdr:twoCellAnchor>
  <xdr:twoCellAnchor>
    <xdr:from>
      <xdr:col>19</xdr:col>
      <xdr:colOff>495922</xdr:colOff>
      <xdr:row>50</xdr:row>
      <xdr:rowOff>42616</xdr:rowOff>
    </xdr:from>
    <xdr:to>
      <xdr:col>19</xdr:col>
      <xdr:colOff>495922</xdr:colOff>
      <xdr:row>51</xdr:row>
      <xdr:rowOff>78383</xdr:rowOff>
    </xdr:to>
    <xdr:cxnSp macro="">
      <xdr:nvCxnSpPr>
        <xdr:cNvPr id="825" name="直線矢印コネクタ 824"/>
        <xdr:cNvCxnSpPr/>
      </xdr:nvCxnSpPr>
      <xdr:spPr>
        <a:xfrm>
          <a:off x="12078322" y="8325225"/>
          <a:ext cx="0" cy="201419"/>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495922</xdr:colOff>
      <xdr:row>55</xdr:row>
      <xdr:rowOff>71374</xdr:rowOff>
    </xdr:from>
    <xdr:to>
      <xdr:col>19</xdr:col>
      <xdr:colOff>495922</xdr:colOff>
      <xdr:row>56</xdr:row>
      <xdr:rowOff>107141</xdr:rowOff>
    </xdr:to>
    <xdr:cxnSp macro="">
      <xdr:nvCxnSpPr>
        <xdr:cNvPr id="826" name="直線矢印コネクタ 825"/>
        <xdr:cNvCxnSpPr/>
      </xdr:nvCxnSpPr>
      <xdr:spPr>
        <a:xfrm>
          <a:off x="12078322" y="9182244"/>
          <a:ext cx="0" cy="201419"/>
        </a:xfrm>
        <a:prstGeom prst="straightConnector1">
          <a:avLst/>
        </a:prstGeom>
        <a:ln w="222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498889</xdr:colOff>
      <xdr:row>52</xdr:row>
      <xdr:rowOff>132930</xdr:rowOff>
    </xdr:from>
    <xdr:to>
      <xdr:col>19</xdr:col>
      <xdr:colOff>498889</xdr:colOff>
      <xdr:row>54</xdr:row>
      <xdr:rowOff>955</xdr:rowOff>
    </xdr:to>
    <xdr:cxnSp macro="">
      <xdr:nvCxnSpPr>
        <xdr:cNvPr id="827" name="直線矢印コネクタ 826"/>
        <xdr:cNvCxnSpPr/>
      </xdr:nvCxnSpPr>
      <xdr:spPr>
        <a:xfrm>
          <a:off x="12081289" y="8746843"/>
          <a:ext cx="0" cy="199329"/>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374303</xdr:colOff>
      <xdr:row>57</xdr:row>
      <xdr:rowOff>128913</xdr:rowOff>
    </xdr:from>
    <xdr:to>
      <xdr:col>19</xdr:col>
      <xdr:colOff>374303</xdr:colOff>
      <xdr:row>58</xdr:row>
      <xdr:rowOff>164680</xdr:rowOff>
    </xdr:to>
    <xdr:cxnSp macro="">
      <xdr:nvCxnSpPr>
        <xdr:cNvPr id="828" name="直線矢印コネクタ 827"/>
        <xdr:cNvCxnSpPr/>
      </xdr:nvCxnSpPr>
      <xdr:spPr>
        <a:xfrm>
          <a:off x="11956703" y="9571087"/>
          <a:ext cx="0" cy="201419"/>
        </a:xfrm>
        <a:prstGeom prst="straightConnector1">
          <a:avLst/>
        </a:prstGeom>
        <a:ln w="12700">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411364</xdr:colOff>
      <xdr:row>57</xdr:row>
      <xdr:rowOff>121317</xdr:rowOff>
    </xdr:from>
    <xdr:to>
      <xdr:col>20</xdr:col>
      <xdr:colOff>411364</xdr:colOff>
      <xdr:row>58</xdr:row>
      <xdr:rowOff>165441</xdr:rowOff>
    </xdr:to>
    <xdr:cxnSp macro="">
      <xdr:nvCxnSpPr>
        <xdr:cNvPr id="829" name="直線矢印コネクタ 828"/>
        <xdr:cNvCxnSpPr/>
      </xdr:nvCxnSpPr>
      <xdr:spPr>
        <a:xfrm>
          <a:off x="12603364" y="9563491"/>
          <a:ext cx="0" cy="209776"/>
        </a:xfrm>
        <a:prstGeom prst="straightConnector1">
          <a:avLst/>
        </a:prstGeom>
        <a:ln w="12700">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500817</xdr:colOff>
      <xdr:row>55</xdr:row>
      <xdr:rowOff>76250</xdr:rowOff>
    </xdr:from>
    <xdr:to>
      <xdr:col>20</xdr:col>
      <xdr:colOff>545400</xdr:colOff>
      <xdr:row>56</xdr:row>
      <xdr:rowOff>96233</xdr:rowOff>
    </xdr:to>
    <xdr:cxnSp macro="">
      <xdr:nvCxnSpPr>
        <xdr:cNvPr id="830" name="カギ線コネクタ 829"/>
        <xdr:cNvCxnSpPr>
          <a:stCxn id="822" idx="2"/>
          <a:endCxn id="823" idx="0"/>
        </xdr:cNvCxnSpPr>
      </xdr:nvCxnSpPr>
      <xdr:spPr>
        <a:xfrm rot="16200000" flipH="1">
          <a:off x="12317491" y="8952846"/>
          <a:ext cx="185635" cy="654183"/>
        </a:xfrm>
        <a:prstGeom prst="bentConnector3">
          <a:avLst>
            <a:gd name="adj1" fmla="val 50000"/>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134456</xdr:colOff>
      <xdr:row>54</xdr:row>
      <xdr:rowOff>124122</xdr:rowOff>
    </xdr:from>
    <xdr:to>
      <xdr:col>21</xdr:col>
      <xdr:colOff>206287</xdr:colOff>
      <xdr:row>57</xdr:row>
      <xdr:rowOff>51773</xdr:rowOff>
    </xdr:to>
    <xdr:cxnSp macro="">
      <xdr:nvCxnSpPr>
        <xdr:cNvPr id="831" name="カギ線コネクタ 830"/>
        <xdr:cNvCxnSpPr>
          <a:stCxn id="823" idx="3"/>
          <a:endCxn id="822" idx="3"/>
        </xdr:cNvCxnSpPr>
      </xdr:nvCxnSpPr>
      <xdr:spPr>
        <a:xfrm flipH="1" flipV="1">
          <a:off x="12326456" y="9069339"/>
          <a:ext cx="681431" cy="424608"/>
        </a:xfrm>
        <a:prstGeom prst="bentConnector3">
          <a:avLst>
            <a:gd name="adj1" fmla="val -33547"/>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341673</xdr:colOff>
      <xdr:row>55</xdr:row>
      <xdr:rowOff>78655</xdr:rowOff>
    </xdr:from>
    <xdr:to>
      <xdr:col>19</xdr:col>
      <xdr:colOff>343601</xdr:colOff>
      <xdr:row>56</xdr:row>
      <xdr:rowOff>113004</xdr:rowOff>
    </xdr:to>
    <xdr:cxnSp macro="">
      <xdr:nvCxnSpPr>
        <xdr:cNvPr id="832" name="直線矢印コネクタ 831"/>
        <xdr:cNvCxnSpPr/>
      </xdr:nvCxnSpPr>
      <xdr:spPr>
        <a:xfrm flipV="1">
          <a:off x="11924073" y="9189525"/>
          <a:ext cx="1928" cy="200001"/>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113578</xdr:colOff>
      <xdr:row>57</xdr:row>
      <xdr:rowOff>131986</xdr:rowOff>
    </xdr:from>
    <xdr:to>
      <xdr:col>19</xdr:col>
      <xdr:colOff>597877</xdr:colOff>
      <xdr:row>58</xdr:row>
      <xdr:rowOff>117230</xdr:rowOff>
    </xdr:to>
    <xdr:sp macro="" textlink="">
      <xdr:nvSpPr>
        <xdr:cNvPr id="833" name="テキスト ボックス 275"/>
        <xdr:cNvSpPr txBox="1"/>
      </xdr:nvSpPr>
      <xdr:spPr>
        <a:xfrm>
          <a:off x="11695978" y="9574160"/>
          <a:ext cx="484299" cy="1508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YES</a:t>
          </a:r>
          <a:endParaRPr kumimoji="1" lang="ja-JP" altLang="en-US" sz="700"/>
        </a:p>
      </xdr:txBody>
    </xdr:sp>
    <xdr:clientData/>
  </xdr:twoCellAnchor>
  <xdr:twoCellAnchor>
    <xdr:from>
      <xdr:col>20</xdr:col>
      <xdr:colOff>168153</xdr:colOff>
      <xdr:row>57</xdr:row>
      <xdr:rowOff>94072</xdr:rowOff>
    </xdr:from>
    <xdr:to>
      <xdr:col>21</xdr:col>
      <xdr:colOff>11723</xdr:colOff>
      <xdr:row>58</xdr:row>
      <xdr:rowOff>140676</xdr:rowOff>
    </xdr:to>
    <xdr:sp macro="" textlink="">
      <xdr:nvSpPr>
        <xdr:cNvPr id="834" name="テキスト ボックス 276"/>
        <xdr:cNvSpPr txBox="1"/>
      </xdr:nvSpPr>
      <xdr:spPr>
        <a:xfrm>
          <a:off x="12360153" y="9536246"/>
          <a:ext cx="453170" cy="2122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YES</a:t>
          </a:r>
          <a:endParaRPr kumimoji="1" lang="ja-JP" altLang="en-US" sz="700"/>
        </a:p>
      </xdr:txBody>
    </xdr:sp>
    <xdr:clientData/>
  </xdr:twoCellAnchor>
  <xdr:twoCellAnchor>
    <xdr:from>
      <xdr:col>19</xdr:col>
      <xdr:colOff>110113</xdr:colOff>
      <xdr:row>55</xdr:row>
      <xdr:rowOff>117968</xdr:rowOff>
    </xdr:from>
    <xdr:to>
      <xdr:col>19</xdr:col>
      <xdr:colOff>433753</xdr:colOff>
      <xdr:row>56</xdr:row>
      <xdr:rowOff>134816</xdr:rowOff>
    </xdr:to>
    <xdr:sp macro="" textlink="">
      <xdr:nvSpPr>
        <xdr:cNvPr id="835" name="テキスト ボックス 277"/>
        <xdr:cNvSpPr txBox="1"/>
      </xdr:nvSpPr>
      <xdr:spPr>
        <a:xfrm>
          <a:off x="11692513" y="9228838"/>
          <a:ext cx="323640" cy="18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NO</a:t>
          </a:r>
          <a:endParaRPr kumimoji="1" lang="ja-JP" altLang="en-US" sz="700"/>
        </a:p>
      </xdr:txBody>
    </xdr:sp>
    <xdr:clientData/>
  </xdr:twoCellAnchor>
  <xdr:twoCellAnchor>
    <xdr:from>
      <xdr:col>21</xdr:col>
      <xdr:colOff>158656</xdr:colOff>
      <xdr:row>56</xdr:row>
      <xdr:rowOff>62737</xdr:rowOff>
    </xdr:from>
    <xdr:to>
      <xdr:col>21</xdr:col>
      <xdr:colOff>480647</xdr:colOff>
      <xdr:row>57</xdr:row>
      <xdr:rowOff>52753</xdr:rowOff>
    </xdr:to>
    <xdr:sp macro="" textlink="">
      <xdr:nvSpPr>
        <xdr:cNvPr id="836" name="テキスト ボックス 278"/>
        <xdr:cNvSpPr txBox="1"/>
      </xdr:nvSpPr>
      <xdr:spPr>
        <a:xfrm>
          <a:off x="12960256" y="9339259"/>
          <a:ext cx="321991" cy="1556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NO</a:t>
          </a:r>
          <a:endParaRPr kumimoji="1" lang="ja-JP" altLang="en-US" sz="700"/>
        </a:p>
      </xdr:txBody>
    </xdr:sp>
    <xdr:clientData/>
  </xdr:twoCellAnchor>
  <xdr:twoCellAnchor>
    <xdr:from>
      <xdr:col>18</xdr:col>
      <xdr:colOff>487355</xdr:colOff>
      <xdr:row>45</xdr:row>
      <xdr:rowOff>123693</xdr:rowOff>
    </xdr:from>
    <xdr:to>
      <xdr:col>22</xdr:col>
      <xdr:colOff>298901</xdr:colOff>
      <xdr:row>47</xdr:row>
      <xdr:rowOff>59592</xdr:rowOff>
    </xdr:to>
    <xdr:sp macro="" textlink="">
      <xdr:nvSpPr>
        <xdr:cNvPr id="837" name="テキスト ボックス 279"/>
        <xdr:cNvSpPr txBox="1"/>
      </xdr:nvSpPr>
      <xdr:spPr>
        <a:xfrm>
          <a:off x="11460155" y="7578041"/>
          <a:ext cx="2249946" cy="2672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200"/>
            <a:t>基本説明フロチャート</a:t>
          </a:r>
        </a:p>
      </xdr:txBody>
    </xdr:sp>
    <xdr:clientData/>
  </xdr:twoCellAnchor>
  <xdr:twoCellAnchor>
    <xdr:from>
      <xdr:col>25</xdr:col>
      <xdr:colOff>39479</xdr:colOff>
      <xdr:row>52</xdr:row>
      <xdr:rowOff>44939</xdr:rowOff>
    </xdr:from>
    <xdr:to>
      <xdr:col>28</xdr:col>
      <xdr:colOff>370567</xdr:colOff>
      <xdr:row>61</xdr:row>
      <xdr:rowOff>82326</xdr:rowOff>
    </xdr:to>
    <xdr:grpSp>
      <xdr:nvGrpSpPr>
        <xdr:cNvPr id="838" name="グループ化 837"/>
        <xdr:cNvGrpSpPr/>
      </xdr:nvGrpSpPr>
      <xdr:grpSpPr>
        <a:xfrm>
          <a:off x="15279479" y="8690175"/>
          <a:ext cx="2159888" cy="1533678"/>
          <a:chOff x="11812986" y="21149993"/>
          <a:chExt cx="10312285" cy="6729196"/>
        </a:xfrm>
      </xdr:grpSpPr>
      <xdr:sp macro="" textlink="">
        <xdr:nvSpPr>
          <xdr:cNvPr id="924" name="正方形/長方形 923"/>
          <xdr:cNvSpPr/>
        </xdr:nvSpPr>
        <xdr:spPr>
          <a:xfrm>
            <a:off x="11812986" y="21240689"/>
            <a:ext cx="10312285" cy="6151839"/>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p>
        </xdr:txBody>
      </xdr:sp>
      <xdr:pic>
        <xdr:nvPicPr>
          <xdr:cNvPr id="925" name="図 92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651893" y="23105697"/>
            <a:ext cx="4483667" cy="3580313"/>
          </a:xfrm>
          <a:prstGeom prst="rect">
            <a:avLst/>
          </a:prstGeom>
          <a:effectLst>
            <a:glow rad="50800">
              <a:schemeClr val="accent1"/>
            </a:glow>
          </a:effectLst>
        </xdr:spPr>
      </xdr:pic>
      <xdr:cxnSp macro="">
        <xdr:nvCxnSpPr>
          <xdr:cNvPr id="926" name="直線コネクタ 925"/>
          <xdr:cNvCxnSpPr/>
        </xdr:nvCxnSpPr>
        <xdr:spPr>
          <a:xfrm flipH="1" flipV="1">
            <a:off x="12411870" y="23105700"/>
            <a:ext cx="5707310" cy="81854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927" name="直線コネクタ 926"/>
          <xdr:cNvCxnSpPr/>
        </xdr:nvCxnSpPr>
        <xdr:spPr>
          <a:xfrm flipH="1" flipV="1">
            <a:off x="12215153" y="25041879"/>
            <a:ext cx="5744985" cy="9235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928" name="直線コネクタ 927"/>
          <xdr:cNvCxnSpPr/>
        </xdr:nvCxnSpPr>
        <xdr:spPr>
          <a:xfrm flipH="1">
            <a:off x="12784616" y="26160488"/>
            <a:ext cx="4309140" cy="96227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929" name="テキスト ボックス 31"/>
          <xdr:cNvSpPr txBox="1"/>
        </xdr:nvSpPr>
        <xdr:spPr>
          <a:xfrm>
            <a:off x="11989202" y="21149993"/>
            <a:ext cx="3213360" cy="515074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3200"/>
              <a:t>移動</a:t>
            </a:r>
          </a:p>
        </xdr:txBody>
      </xdr:sp>
      <xdr:sp macro="" textlink="">
        <xdr:nvSpPr>
          <xdr:cNvPr id="930" name="円/楕円 929"/>
          <xdr:cNvSpPr/>
        </xdr:nvSpPr>
        <xdr:spPr>
          <a:xfrm>
            <a:off x="19875714" y="21409136"/>
            <a:ext cx="1809133" cy="1839401"/>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800" b="1"/>
          </a:p>
        </xdr:txBody>
      </xdr:sp>
      <xdr:sp macro="" textlink="">
        <xdr:nvSpPr>
          <xdr:cNvPr id="931" name="テキスト ボックス 51"/>
          <xdr:cNvSpPr txBox="1"/>
        </xdr:nvSpPr>
        <xdr:spPr>
          <a:xfrm>
            <a:off x="19929665" y="21561151"/>
            <a:ext cx="1687944" cy="1529856"/>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ctr">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en-US" altLang="ja-JP" sz="1400">
                <a:solidFill>
                  <a:schemeClr val="bg1"/>
                </a:solidFill>
              </a:rPr>
              <a:t>L3</a:t>
            </a:r>
            <a:endParaRPr lang="ja-JP" altLang="en-US" sz="1400">
              <a:solidFill>
                <a:schemeClr val="bg1"/>
              </a:solidFill>
            </a:endParaRPr>
          </a:p>
        </xdr:txBody>
      </xdr:sp>
      <xdr:sp macro="" textlink="">
        <xdr:nvSpPr>
          <xdr:cNvPr id="932" name="テキスト ボックス 91"/>
          <xdr:cNvSpPr txBox="1"/>
        </xdr:nvSpPr>
        <xdr:spPr>
          <a:xfrm>
            <a:off x="19419278" y="23243020"/>
            <a:ext cx="2057250" cy="463616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1600"/>
              <a:t>スティック</a:t>
            </a:r>
          </a:p>
        </xdr:txBody>
      </xdr:sp>
    </xdr:grpSp>
    <xdr:clientData/>
  </xdr:twoCellAnchor>
  <xdr:twoCellAnchor>
    <xdr:from>
      <xdr:col>18</xdr:col>
      <xdr:colOff>558308</xdr:colOff>
      <xdr:row>51</xdr:row>
      <xdr:rowOff>62781</xdr:rowOff>
    </xdr:from>
    <xdr:to>
      <xdr:col>19</xdr:col>
      <xdr:colOff>533400</xdr:colOff>
      <xdr:row>52</xdr:row>
      <xdr:rowOff>152400</xdr:rowOff>
    </xdr:to>
    <xdr:sp macro="" textlink="">
      <xdr:nvSpPr>
        <xdr:cNvPr id="840" name="テキスト ボックス 79"/>
        <xdr:cNvSpPr txBox="1"/>
      </xdr:nvSpPr>
      <xdr:spPr>
        <a:xfrm>
          <a:off x="11531108" y="8511042"/>
          <a:ext cx="584692" cy="2552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000">
              <a:solidFill>
                <a:srgbClr val="FF0000"/>
              </a:solidFill>
            </a:rPr>
            <a:t>※1</a:t>
          </a:r>
          <a:endParaRPr kumimoji="1" lang="ja-JP" altLang="en-US" sz="1000">
            <a:solidFill>
              <a:srgbClr val="FF0000"/>
            </a:solidFill>
          </a:endParaRPr>
        </a:p>
      </xdr:txBody>
    </xdr:sp>
    <xdr:clientData/>
  </xdr:twoCellAnchor>
  <xdr:twoCellAnchor>
    <xdr:from>
      <xdr:col>18</xdr:col>
      <xdr:colOff>554229</xdr:colOff>
      <xdr:row>59</xdr:row>
      <xdr:rowOff>28723</xdr:rowOff>
    </xdr:from>
    <xdr:to>
      <xdr:col>19</xdr:col>
      <xdr:colOff>529321</xdr:colOff>
      <xdr:row>60</xdr:row>
      <xdr:rowOff>120421</xdr:rowOff>
    </xdr:to>
    <xdr:sp macro="" textlink="">
      <xdr:nvSpPr>
        <xdr:cNvPr id="841" name="テキスト ボックス 497"/>
        <xdr:cNvSpPr txBox="1"/>
      </xdr:nvSpPr>
      <xdr:spPr>
        <a:xfrm>
          <a:off x="11527029" y="9802201"/>
          <a:ext cx="584692" cy="257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lang="en-US" altLang="ja-JP" sz="1000">
              <a:solidFill>
                <a:srgbClr val="FF0000"/>
              </a:solidFill>
            </a:rPr>
            <a:t>※2</a:t>
          </a:r>
          <a:endParaRPr lang="ja-JP" altLang="en-US" sz="1000">
            <a:solidFill>
              <a:srgbClr val="FF0000"/>
            </a:solidFill>
          </a:endParaRPr>
        </a:p>
      </xdr:txBody>
    </xdr:sp>
    <xdr:clientData/>
  </xdr:twoCellAnchor>
  <xdr:twoCellAnchor>
    <xdr:from>
      <xdr:col>21</xdr:col>
      <xdr:colOff>133366</xdr:colOff>
      <xdr:row>59</xdr:row>
      <xdr:rowOff>1074</xdr:rowOff>
    </xdr:from>
    <xdr:to>
      <xdr:col>22</xdr:col>
      <xdr:colOff>108458</xdr:colOff>
      <xdr:row>60</xdr:row>
      <xdr:rowOff>88440</xdr:rowOff>
    </xdr:to>
    <xdr:sp macro="" textlink="">
      <xdr:nvSpPr>
        <xdr:cNvPr id="842" name="テキスト ボックス 498"/>
        <xdr:cNvSpPr txBox="1"/>
      </xdr:nvSpPr>
      <xdr:spPr>
        <a:xfrm>
          <a:off x="12934966" y="9774552"/>
          <a:ext cx="584692" cy="2530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lang="en-US" altLang="ja-JP" sz="1000">
              <a:solidFill>
                <a:srgbClr val="FF0000"/>
              </a:solidFill>
            </a:rPr>
            <a:t>※3</a:t>
          </a:r>
          <a:endParaRPr lang="ja-JP" altLang="en-US" sz="1000">
            <a:solidFill>
              <a:srgbClr val="FF0000"/>
            </a:solidFill>
          </a:endParaRPr>
        </a:p>
      </xdr:txBody>
    </xdr:sp>
    <xdr:clientData/>
  </xdr:twoCellAnchor>
  <xdr:twoCellAnchor>
    <xdr:from>
      <xdr:col>26</xdr:col>
      <xdr:colOff>392930</xdr:colOff>
      <xdr:row>33</xdr:row>
      <xdr:rowOff>150009</xdr:rowOff>
    </xdr:from>
    <xdr:to>
      <xdr:col>31</xdr:col>
      <xdr:colOff>250042</xdr:colOff>
      <xdr:row>68</xdr:row>
      <xdr:rowOff>66784</xdr:rowOff>
    </xdr:to>
    <xdr:sp macro="" textlink="">
      <xdr:nvSpPr>
        <xdr:cNvPr id="843" name="テキスト ボックス 232"/>
        <xdr:cNvSpPr txBox="1"/>
      </xdr:nvSpPr>
      <xdr:spPr>
        <a:xfrm>
          <a:off x="16242530" y="5616531"/>
          <a:ext cx="2905112" cy="5714601"/>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1200"/>
            <a:t>１：演出１が終了</a:t>
          </a:r>
          <a:r>
            <a:rPr lang="ja-JP" altLang="en-US" sz="1200"/>
            <a:t>後</a:t>
          </a:r>
          <a:endParaRPr lang="en-US" altLang="ja-JP" sz="1200"/>
        </a:p>
        <a:p>
          <a:r>
            <a:rPr lang="ja-JP" altLang="en-US" sz="1200"/>
            <a:t>プレイヤーは初期位置地点①から始まる。</a:t>
          </a:r>
          <a:endParaRPr lang="en-US" altLang="ja-JP" sz="1200"/>
        </a:p>
        <a:p>
          <a:endParaRPr lang="en-US" altLang="ja-JP" sz="1200"/>
        </a:p>
        <a:p>
          <a:r>
            <a:rPr lang="ja-JP" altLang="en-US" sz="1200"/>
            <a:t>２：その後、ナビ妖精に注目</a:t>
          </a:r>
          <a:endParaRPr lang="en-US" altLang="ja-JP" sz="1200"/>
        </a:p>
        <a:p>
          <a:r>
            <a:rPr lang="ja-JP" altLang="en-US" sz="1200"/>
            <a:t>して移動説明を行う。</a:t>
          </a:r>
          <a:endParaRPr lang="en-US" altLang="ja-JP" sz="1200"/>
        </a:p>
        <a:p>
          <a:r>
            <a:rPr lang="ja-JP" altLang="en-US" sz="1200"/>
            <a:t>（イメージ参照）</a:t>
          </a:r>
          <a:endParaRPr lang="en-US" altLang="ja-JP" sz="1200"/>
        </a:p>
        <a:p>
          <a:endParaRPr lang="en-US" altLang="ja-JP" sz="1200"/>
        </a:p>
        <a:p>
          <a:r>
            <a:rPr lang="ja-JP" altLang="en-US" sz="1200"/>
            <a:t>３：妖精の台詞を表示。</a:t>
          </a:r>
          <a:endParaRPr lang="en-US" altLang="ja-JP" sz="1200"/>
        </a:p>
        <a:p>
          <a:r>
            <a:rPr lang="ja-JP" altLang="en-US" sz="1200"/>
            <a:t>台詞（１）の下に移動イメージと</a:t>
          </a:r>
          <a:r>
            <a:rPr lang="en-US" altLang="ja-JP" sz="1200"/>
            <a:t>R3</a:t>
          </a:r>
          <a:r>
            <a:rPr lang="ja-JP" altLang="en-US" sz="1200"/>
            <a:t>スティック画像をつける。</a:t>
          </a:r>
          <a:endParaRPr lang="en-US" altLang="ja-JP" sz="1200"/>
        </a:p>
        <a:p>
          <a:endParaRPr lang="en-US" altLang="ja-JP" sz="1200"/>
        </a:p>
        <a:p>
          <a:r>
            <a:rPr lang="ja-JP" altLang="en-US" sz="1200"/>
            <a:t>４：地点②へ移動開始。</a:t>
          </a:r>
          <a:endParaRPr lang="en-US" altLang="ja-JP" sz="1200"/>
        </a:p>
        <a:p>
          <a:endParaRPr kumimoji="1" lang="en-US" altLang="ja-JP" sz="1200"/>
        </a:p>
        <a:p>
          <a:endParaRPr kumimoji="1" lang="ja-JP" altLang="en-US" sz="1200"/>
        </a:p>
      </xdr:txBody>
    </xdr:sp>
    <xdr:clientData/>
  </xdr:twoCellAnchor>
  <xdr:twoCellAnchor>
    <xdr:from>
      <xdr:col>24</xdr:col>
      <xdr:colOff>456943</xdr:colOff>
      <xdr:row>46</xdr:row>
      <xdr:rowOff>39460</xdr:rowOff>
    </xdr:from>
    <xdr:to>
      <xdr:col>25</xdr:col>
      <xdr:colOff>214738</xdr:colOff>
      <xdr:row>48</xdr:row>
      <xdr:rowOff>21272</xdr:rowOff>
    </xdr:to>
    <xdr:pic>
      <xdr:nvPicPr>
        <xdr:cNvPr id="847" name="図 84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5087343" y="7659460"/>
          <a:ext cx="367395" cy="313116"/>
        </a:xfrm>
        <a:prstGeom prst="rect">
          <a:avLst/>
        </a:prstGeom>
        <a:effectLst>
          <a:glow rad="50800">
            <a:schemeClr val="accent1"/>
          </a:glow>
        </a:effectLst>
      </xdr:spPr>
    </xdr:pic>
    <xdr:clientData/>
  </xdr:twoCellAnchor>
  <xdr:twoCellAnchor>
    <xdr:from>
      <xdr:col>24</xdr:col>
      <xdr:colOff>224879</xdr:colOff>
      <xdr:row>46</xdr:row>
      <xdr:rowOff>104072</xdr:rowOff>
    </xdr:from>
    <xdr:to>
      <xdr:col>24</xdr:col>
      <xdr:colOff>450755</xdr:colOff>
      <xdr:row>46</xdr:row>
      <xdr:rowOff>116241</xdr:rowOff>
    </xdr:to>
    <xdr:cxnSp macro="">
      <xdr:nvCxnSpPr>
        <xdr:cNvPr id="848" name="直線コネクタ 847"/>
        <xdr:cNvCxnSpPr/>
      </xdr:nvCxnSpPr>
      <xdr:spPr>
        <a:xfrm flipH="1">
          <a:off x="14855279" y="7724072"/>
          <a:ext cx="225876" cy="12169"/>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248174</xdr:colOff>
      <xdr:row>47</xdr:row>
      <xdr:rowOff>11477</xdr:rowOff>
    </xdr:from>
    <xdr:to>
      <xdr:col>24</xdr:col>
      <xdr:colOff>434254</xdr:colOff>
      <xdr:row>47</xdr:row>
      <xdr:rowOff>11477</xdr:rowOff>
    </xdr:to>
    <xdr:cxnSp macro="">
      <xdr:nvCxnSpPr>
        <xdr:cNvPr id="849" name="直線コネクタ 848"/>
        <xdr:cNvCxnSpPr/>
      </xdr:nvCxnSpPr>
      <xdr:spPr>
        <a:xfrm flipH="1">
          <a:off x="14878574" y="7797129"/>
          <a:ext cx="186080"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213735</xdr:colOff>
      <xdr:row>47</xdr:row>
      <xdr:rowOff>103747</xdr:rowOff>
    </xdr:from>
    <xdr:to>
      <xdr:col>24</xdr:col>
      <xdr:colOff>420997</xdr:colOff>
      <xdr:row>47</xdr:row>
      <xdr:rowOff>109214</xdr:rowOff>
    </xdr:to>
    <xdr:cxnSp macro="">
      <xdr:nvCxnSpPr>
        <xdr:cNvPr id="850" name="直線コネクタ 849"/>
        <xdr:cNvCxnSpPr/>
      </xdr:nvCxnSpPr>
      <xdr:spPr>
        <a:xfrm flipH="1">
          <a:off x="14844135" y="7889399"/>
          <a:ext cx="207262" cy="546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471629</xdr:colOff>
      <xdr:row>31</xdr:row>
      <xdr:rowOff>2273</xdr:rowOff>
    </xdr:from>
    <xdr:to>
      <xdr:col>40</xdr:col>
      <xdr:colOff>498331</xdr:colOff>
      <xdr:row>62</xdr:row>
      <xdr:rowOff>19879</xdr:rowOff>
    </xdr:to>
    <xdr:sp macro="" textlink="">
      <xdr:nvSpPr>
        <xdr:cNvPr id="852" name="正方形/長方形 851"/>
        <xdr:cNvSpPr/>
      </xdr:nvSpPr>
      <xdr:spPr>
        <a:xfrm>
          <a:off x="19369229" y="5137490"/>
          <a:ext cx="5513102" cy="5152824"/>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sz="100"/>
        </a:p>
      </xdr:txBody>
    </xdr:sp>
    <xdr:clientData/>
  </xdr:twoCellAnchor>
  <xdr:twoCellAnchor>
    <xdr:from>
      <xdr:col>32</xdr:col>
      <xdr:colOff>313451</xdr:colOff>
      <xdr:row>43</xdr:row>
      <xdr:rowOff>46340</xdr:rowOff>
    </xdr:from>
    <xdr:to>
      <xdr:col>35</xdr:col>
      <xdr:colOff>478077</xdr:colOff>
      <xdr:row>50</xdr:row>
      <xdr:rowOff>159026</xdr:rowOff>
    </xdr:to>
    <xdr:pic>
      <xdr:nvPicPr>
        <xdr:cNvPr id="913" name="ジャンプ"/>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9820651" y="7169383"/>
          <a:ext cx="1993426" cy="1272252"/>
        </a:xfrm>
        <a:prstGeom prst="rect">
          <a:avLst/>
        </a:prstGeom>
      </xdr:spPr>
    </xdr:pic>
    <xdr:clientData/>
  </xdr:twoCellAnchor>
  <xdr:twoCellAnchor>
    <xdr:from>
      <xdr:col>33</xdr:col>
      <xdr:colOff>538375</xdr:colOff>
      <xdr:row>45</xdr:row>
      <xdr:rowOff>21047</xdr:rowOff>
    </xdr:from>
    <xdr:to>
      <xdr:col>35</xdr:col>
      <xdr:colOff>425521</xdr:colOff>
      <xdr:row>46</xdr:row>
      <xdr:rowOff>33752</xdr:rowOff>
    </xdr:to>
    <xdr:sp macro="" textlink="">
      <xdr:nvSpPr>
        <xdr:cNvPr id="916" name="Aボタンでジャンプができるよ。"/>
        <xdr:cNvSpPr txBox="1"/>
      </xdr:nvSpPr>
      <xdr:spPr>
        <a:xfrm>
          <a:off x="20655175" y="7475395"/>
          <a:ext cx="1106346" cy="178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600"/>
            <a:t>A</a:t>
          </a:r>
          <a:r>
            <a:rPr kumimoji="1" lang="ja-JP" altLang="en-US" sz="600"/>
            <a:t>ボタンでジャンプができるよ。</a:t>
          </a:r>
        </a:p>
      </xdr:txBody>
    </xdr:sp>
    <xdr:clientData/>
  </xdr:twoCellAnchor>
  <xdr:twoCellAnchor>
    <xdr:from>
      <xdr:col>34</xdr:col>
      <xdr:colOff>144296</xdr:colOff>
      <xdr:row>31</xdr:row>
      <xdr:rowOff>53350</xdr:rowOff>
    </xdr:from>
    <xdr:to>
      <xdr:col>37</xdr:col>
      <xdr:colOff>551860</xdr:colOff>
      <xdr:row>34</xdr:row>
      <xdr:rowOff>144361</xdr:rowOff>
    </xdr:to>
    <xdr:sp macro="" textlink="">
      <xdr:nvSpPr>
        <xdr:cNvPr id="854" name="テキスト ボックス 152"/>
        <xdr:cNvSpPr txBox="1"/>
      </xdr:nvSpPr>
      <xdr:spPr>
        <a:xfrm>
          <a:off x="20870696" y="5188567"/>
          <a:ext cx="2236364" cy="5879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600">
              <a:solidFill>
                <a:srgbClr val="FF0000"/>
              </a:solidFill>
            </a:rPr>
            <a:t>※</a:t>
          </a:r>
          <a:r>
            <a:rPr lang="en-US" altLang="ja-JP" sz="1600">
              <a:solidFill>
                <a:srgbClr val="FF0000"/>
              </a:solidFill>
            </a:rPr>
            <a:t>2</a:t>
          </a:r>
          <a:r>
            <a:rPr lang="ja-JP" altLang="en-US" sz="1600">
              <a:solidFill>
                <a:srgbClr val="FF0000"/>
              </a:solidFill>
            </a:rPr>
            <a:t>ジャンプ説明</a:t>
          </a:r>
          <a:endParaRPr kumimoji="1" lang="ja-JP" altLang="en-US" sz="1600">
            <a:solidFill>
              <a:srgbClr val="FF0000"/>
            </a:solidFill>
          </a:endParaRPr>
        </a:p>
      </xdr:txBody>
    </xdr:sp>
    <xdr:clientData/>
  </xdr:twoCellAnchor>
  <xdr:twoCellAnchor>
    <xdr:from>
      <xdr:col>36</xdr:col>
      <xdr:colOff>21190</xdr:colOff>
      <xdr:row>34</xdr:row>
      <xdr:rowOff>144300</xdr:rowOff>
    </xdr:from>
    <xdr:to>
      <xdr:col>40</xdr:col>
      <xdr:colOff>498331</xdr:colOff>
      <xdr:row>66</xdr:row>
      <xdr:rowOff>90120</xdr:rowOff>
    </xdr:to>
    <xdr:sp macro="" textlink="">
      <xdr:nvSpPr>
        <xdr:cNvPr id="855" name="テキスト ボックス 275"/>
        <xdr:cNvSpPr txBox="1"/>
      </xdr:nvSpPr>
      <xdr:spPr>
        <a:xfrm>
          <a:off x="21966790" y="5776474"/>
          <a:ext cx="2915541" cy="5246689"/>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1200"/>
            <a:t>１：プレイヤーが地点②に着いたら</a:t>
          </a:r>
          <a:endParaRPr kumimoji="1" lang="en-US" altLang="ja-JP" sz="1200"/>
        </a:p>
        <a:p>
          <a:r>
            <a:rPr kumimoji="1" lang="ja-JP" altLang="en-US" sz="1200"/>
            <a:t>ナビ妖精に注目してジャンプ説明を行う。</a:t>
          </a:r>
          <a:endParaRPr kumimoji="1" lang="en-US" altLang="ja-JP" sz="1200"/>
        </a:p>
        <a:p>
          <a:r>
            <a:rPr lang="ja-JP" altLang="en-US" sz="1200"/>
            <a:t>（イメージ参照）</a:t>
          </a:r>
          <a:endParaRPr kumimoji="1" lang="en-US" altLang="ja-JP" sz="1200"/>
        </a:p>
        <a:p>
          <a:endParaRPr lang="en-US" altLang="ja-JP" sz="1200"/>
        </a:p>
        <a:p>
          <a:r>
            <a:rPr kumimoji="1" lang="ja-JP" altLang="en-US" sz="1200"/>
            <a:t>２：②地点の前の段差をジャンプで超えてもらう。</a:t>
          </a:r>
          <a:endParaRPr kumimoji="1" lang="en-US" altLang="ja-JP" sz="1200"/>
        </a:p>
      </xdr:txBody>
    </xdr:sp>
    <xdr:clientData/>
  </xdr:twoCellAnchor>
  <xdr:twoCellAnchor>
    <xdr:from>
      <xdr:col>36</xdr:col>
      <xdr:colOff>476437</xdr:colOff>
      <xdr:row>43</xdr:row>
      <xdr:rowOff>73787</xdr:rowOff>
    </xdr:from>
    <xdr:to>
      <xdr:col>39</xdr:col>
      <xdr:colOff>448770</xdr:colOff>
      <xdr:row>53</xdr:row>
      <xdr:rowOff>113649</xdr:rowOff>
    </xdr:to>
    <xdr:grpSp>
      <xdr:nvGrpSpPr>
        <xdr:cNvPr id="1392" name="グループ化 1391"/>
        <xdr:cNvGrpSpPr/>
      </xdr:nvGrpSpPr>
      <xdr:grpSpPr>
        <a:xfrm>
          <a:off x="22422037" y="7222732"/>
          <a:ext cx="1801133" cy="1702408"/>
          <a:chOff x="19791480" y="9781003"/>
          <a:chExt cx="1801133" cy="1696384"/>
        </a:xfrm>
      </xdr:grpSpPr>
      <xdr:sp macro="" textlink="">
        <xdr:nvSpPr>
          <xdr:cNvPr id="861" name="正方形/長方形 860"/>
          <xdr:cNvSpPr/>
        </xdr:nvSpPr>
        <xdr:spPr>
          <a:xfrm>
            <a:off x="19791480" y="9782521"/>
            <a:ext cx="1801133" cy="1599061"/>
          </a:xfrm>
          <a:prstGeom prst="rect">
            <a:avLst/>
          </a:prstGeom>
          <a:solidFill>
            <a:schemeClr val="accent1">
              <a:lumMod val="20000"/>
              <a:lumOff val="80000"/>
            </a:schemeClr>
          </a:solidFill>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p>
        </xdr:txBody>
      </xdr:sp>
      <xdr:sp macro="" textlink="">
        <xdr:nvSpPr>
          <xdr:cNvPr id="862" name="テキスト ボックス 15"/>
          <xdr:cNvSpPr txBox="1"/>
        </xdr:nvSpPr>
        <xdr:spPr>
          <a:xfrm>
            <a:off x="20070268" y="9781003"/>
            <a:ext cx="920013" cy="769314"/>
          </a:xfrm>
          <a:prstGeom prst="rect">
            <a:avLst/>
          </a:prstGeom>
          <a:noFill/>
          <a:effectLst>
            <a:outerShdw blurRad="12700" dist="50800" dir="5400000" algn="ctr" rotWithShape="0">
              <a:srgbClr val="000000">
                <a:alpha val="43137"/>
              </a:srgbClr>
            </a:outerShdw>
          </a:effectLst>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000"/>
              <a:t>ジャンプ</a:t>
            </a:r>
          </a:p>
        </xdr:txBody>
      </xdr:sp>
      <xdr:cxnSp macro="">
        <xdr:nvCxnSpPr>
          <xdr:cNvPr id="863" name="直線コネクタ 862"/>
          <xdr:cNvCxnSpPr/>
        </xdr:nvCxnSpPr>
        <xdr:spPr>
          <a:xfrm>
            <a:off x="20187077" y="10749270"/>
            <a:ext cx="55345" cy="641159"/>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xnSp macro="">
        <xdr:nvCxnSpPr>
          <xdr:cNvPr id="864" name="直線コネクタ 863"/>
          <xdr:cNvCxnSpPr/>
        </xdr:nvCxnSpPr>
        <xdr:spPr>
          <a:xfrm flipH="1">
            <a:off x="19971897" y="10745988"/>
            <a:ext cx="123582" cy="635594"/>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xnSp macro="">
        <xdr:nvCxnSpPr>
          <xdr:cNvPr id="865" name="直線コネクタ 864"/>
          <xdr:cNvCxnSpPr/>
        </xdr:nvCxnSpPr>
        <xdr:spPr>
          <a:xfrm>
            <a:off x="20287570" y="10658934"/>
            <a:ext cx="118576" cy="709342"/>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pic>
        <xdr:nvPicPr>
          <xdr:cNvPr id="866" name="図 865"/>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1116" r="32198"/>
          <a:stretch/>
        </xdr:blipFill>
        <xdr:spPr>
          <a:xfrm>
            <a:off x="19824308" y="9902615"/>
            <a:ext cx="673139" cy="1119725"/>
          </a:xfrm>
          <a:prstGeom prst="rect">
            <a:avLst/>
          </a:prstGeom>
          <a:noFill/>
          <a:effectLst>
            <a:glow rad="63500">
              <a:srgbClr val="92D050"/>
            </a:glow>
            <a:outerShdw blurRad="12700" dist="50800" dir="5400000" algn="ctr" rotWithShape="0">
              <a:srgbClr val="000000">
                <a:alpha val="43137"/>
              </a:srgbClr>
            </a:outerShdw>
          </a:effectLst>
        </xdr:spPr>
      </xdr:pic>
      <xdr:sp macro="" textlink="">
        <xdr:nvSpPr>
          <xdr:cNvPr id="867" name="円/楕円 866"/>
          <xdr:cNvSpPr/>
        </xdr:nvSpPr>
        <xdr:spPr>
          <a:xfrm>
            <a:off x="20822882" y="10128664"/>
            <a:ext cx="378147" cy="415619"/>
          </a:xfrm>
          <a:prstGeom prst="ellipse">
            <a:avLst/>
          </a:prstGeom>
          <a:solidFill>
            <a:srgbClr val="92D050"/>
          </a:solidFill>
          <a:ln>
            <a:solidFill>
              <a:srgbClr val="00B050"/>
            </a:solidFill>
          </a:ln>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4000" b="1"/>
              <a:t>A</a:t>
            </a:r>
            <a:endParaRPr lang="ja-JP" altLang="en-US" sz="4000" b="1"/>
          </a:p>
        </xdr:txBody>
      </xdr:sp>
      <xdr:sp macro="" textlink="">
        <xdr:nvSpPr>
          <xdr:cNvPr id="868" name="テキスト ボックス 81"/>
          <xdr:cNvSpPr txBox="1"/>
        </xdr:nvSpPr>
        <xdr:spPr>
          <a:xfrm>
            <a:off x="20841341" y="10568066"/>
            <a:ext cx="369332" cy="909321"/>
          </a:xfrm>
          <a:prstGeom prst="rect">
            <a:avLst/>
          </a:prstGeom>
          <a:noFill/>
          <a:effectLst>
            <a:outerShdw blurRad="12700" dist="50800" dir="5400000" algn="ctr" rotWithShape="0">
              <a:srgbClr val="000000">
                <a:alpha val="43137"/>
              </a:srgbClr>
            </a:outerShdw>
          </a:effectLst>
        </xdr:spPr>
        <xdr:txBody>
          <a:bodyPr vert="eaVert"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1200"/>
              <a:t>ボタン</a:t>
            </a:r>
          </a:p>
        </xdr:txBody>
      </xdr:sp>
    </xdr:grpSp>
    <xdr:clientData/>
  </xdr:twoCellAnchor>
  <xdr:twoCellAnchor>
    <xdr:from>
      <xdr:col>41</xdr:col>
      <xdr:colOff>167519</xdr:colOff>
      <xdr:row>31</xdr:row>
      <xdr:rowOff>2273</xdr:rowOff>
    </xdr:from>
    <xdr:to>
      <xdr:col>50</xdr:col>
      <xdr:colOff>194221</xdr:colOff>
      <xdr:row>62</xdr:row>
      <xdr:rowOff>39756</xdr:rowOff>
    </xdr:to>
    <xdr:sp macro="" textlink="">
      <xdr:nvSpPr>
        <xdr:cNvPr id="869" name="正方形/長方形 868"/>
        <xdr:cNvSpPr/>
      </xdr:nvSpPr>
      <xdr:spPr>
        <a:xfrm>
          <a:off x="25161119" y="5137490"/>
          <a:ext cx="5513102" cy="5172701"/>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sz="100"/>
        </a:p>
      </xdr:txBody>
    </xdr:sp>
    <xdr:clientData/>
  </xdr:twoCellAnchor>
  <xdr:twoCellAnchor>
    <xdr:from>
      <xdr:col>44</xdr:col>
      <xdr:colOff>231005</xdr:colOff>
      <xdr:row>31</xdr:row>
      <xdr:rowOff>126134</xdr:rowOff>
    </xdr:from>
    <xdr:to>
      <xdr:col>48</xdr:col>
      <xdr:colOff>465164</xdr:colOff>
      <xdr:row>35</xdr:row>
      <xdr:rowOff>50289</xdr:rowOff>
    </xdr:to>
    <xdr:sp macro="" textlink="">
      <xdr:nvSpPr>
        <xdr:cNvPr id="870" name="テキスト ボックス 152"/>
        <xdr:cNvSpPr txBox="1"/>
      </xdr:nvSpPr>
      <xdr:spPr>
        <a:xfrm>
          <a:off x="27053405" y="5261351"/>
          <a:ext cx="2672559" cy="586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600">
              <a:solidFill>
                <a:srgbClr val="FF0000"/>
              </a:solidFill>
            </a:rPr>
            <a:t>※</a:t>
          </a:r>
          <a:r>
            <a:rPr kumimoji="1" lang="ja-JP" altLang="en-US" sz="1600">
              <a:solidFill>
                <a:srgbClr val="FF0000"/>
              </a:solidFill>
            </a:rPr>
            <a:t>３</a:t>
          </a:r>
          <a:r>
            <a:rPr lang="ja-JP" altLang="en-US" sz="1600">
              <a:solidFill>
                <a:srgbClr val="FF0000"/>
              </a:solidFill>
            </a:rPr>
            <a:t>カメラ操作説明</a:t>
          </a:r>
          <a:endParaRPr kumimoji="1" lang="ja-JP" altLang="en-US" sz="1600">
            <a:solidFill>
              <a:srgbClr val="FF0000"/>
            </a:solidFill>
          </a:endParaRPr>
        </a:p>
      </xdr:txBody>
    </xdr:sp>
    <xdr:clientData/>
  </xdr:twoCellAnchor>
  <xdr:twoCellAnchor>
    <xdr:from>
      <xdr:col>45</xdr:col>
      <xdr:colOff>329130</xdr:colOff>
      <xdr:row>34</xdr:row>
      <xdr:rowOff>109618</xdr:rowOff>
    </xdr:from>
    <xdr:to>
      <xdr:col>50</xdr:col>
      <xdr:colOff>196671</xdr:colOff>
      <xdr:row>65</xdr:row>
      <xdr:rowOff>87400</xdr:rowOff>
    </xdr:to>
    <xdr:sp macro="" textlink="">
      <xdr:nvSpPr>
        <xdr:cNvPr id="872" name="テキスト ボックス 290"/>
        <xdr:cNvSpPr txBox="1"/>
      </xdr:nvSpPr>
      <xdr:spPr>
        <a:xfrm>
          <a:off x="27761130" y="5741792"/>
          <a:ext cx="2915541" cy="5112999"/>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1200"/>
            <a:t>１：プレイヤーが地点③に着いたら</a:t>
          </a:r>
          <a:endParaRPr kumimoji="1" lang="en-US" altLang="ja-JP" sz="1200"/>
        </a:p>
        <a:p>
          <a:r>
            <a:rPr kumimoji="1" lang="ja-JP" altLang="en-US" sz="1200"/>
            <a:t>ナビ妖精に注目してカメラ操作説明を行う。</a:t>
          </a:r>
          <a:endParaRPr kumimoji="1" lang="en-US" altLang="ja-JP" sz="1200"/>
        </a:p>
        <a:p>
          <a:r>
            <a:rPr lang="ja-JP" altLang="en-US" sz="1200"/>
            <a:t>（イメージ参照）</a:t>
          </a:r>
          <a:endParaRPr kumimoji="1" lang="en-US" altLang="ja-JP" sz="1200"/>
        </a:p>
        <a:p>
          <a:endParaRPr lang="en-US" altLang="ja-JP" sz="1200"/>
        </a:p>
        <a:p>
          <a:r>
            <a:rPr kumimoji="1" lang="ja-JP" altLang="en-US" sz="1200"/>
            <a:t>２：カメラの操作を解除。</a:t>
          </a:r>
          <a:endParaRPr kumimoji="1" lang="en-US" altLang="ja-JP" sz="1200"/>
        </a:p>
        <a:p>
          <a:endParaRPr kumimoji="1" lang="en-US" altLang="ja-JP" sz="1200"/>
        </a:p>
        <a:p>
          <a:r>
            <a:rPr kumimoji="1" lang="ja-JP" altLang="en-US" sz="1200"/>
            <a:t>３：地点④への移動開始。</a:t>
          </a:r>
        </a:p>
      </xdr:txBody>
    </xdr:sp>
    <xdr:clientData/>
  </xdr:twoCellAnchor>
  <xdr:twoCellAnchor>
    <xdr:from>
      <xdr:col>45</xdr:col>
      <xdr:colOff>500046</xdr:colOff>
      <xdr:row>45</xdr:row>
      <xdr:rowOff>49046</xdr:rowOff>
    </xdr:from>
    <xdr:to>
      <xdr:col>49</xdr:col>
      <xdr:colOff>272813</xdr:colOff>
      <xdr:row>54</xdr:row>
      <xdr:rowOff>26690</xdr:rowOff>
    </xdr:to>
    <xdr:grpSp>
      <xdr:nvGrpSpPr>
        <xdr:cNvPr id="875" name="グループ化 874"/>
        <xdr:cNvGrpSpPr/>
      </xdr:nvGrpSpPr>
      <xdr:grpSpPr>
        <a:xfrm>
          <a:off x="27932046" y="7530501"/>
          <a:ext cx="2211167" cy="1473934"/>
          <a:chOff x="65492148" y="21312946"/>
          <a:chExt cx="10327467" cy="6426353"/>
        </a:xfrm>
        <a:effectLst/>
      </xdr:grpSpPr>
      <xdr:sp macro="" textlink="">
        <xdr:nvSpPr>
          <xdr:cNvPr id="895" name="正方形/長方形 894"/>
          <xdr:cNvSpPr/>
        </xdr:nvSpPr>
        <xdr:spPr>
          <a:xfrm>
            <a:off x="65573574" y="21312946"/>
            <a:ext cx="10246041" cy="6078060"/>
          </a:xfrm>
          <a:prstGeom prst="rect">
            <a:avLst/>
          </a:prstGeom>
          <a:solidFill>
            <a:srgbClr val="BF95DF"/>
          </a:solidFill>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p>
        </xdr:txBody>
      </xdr:sp>
      <xdr:pic>
        <xdr:nvPicPr>
          <xdr:cNvPr id="896" name="図 89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5492148" y="23328173"/>
            <a:ext cx="1757561" cy="1739605"/>
          </a:xfrm>
          <a:prstGeom prst="rect">
            <a:avLst/>
          </a:prstGeom>
          <a:effectLst>
            <a:outerShdw blurRad="12700" dist="50800" dir="5400000" algn="ctr" rotWithShape="0">
              <a:srgbClr val="000000">
                <a:alpha val="43137"/>
              </a:srgbClr>
            </a:outerShdw>
          </a:effectLst>
        </xdr:spPr>
      </xdr:pic>
      <xdr:pic>
        <xdr:nvPicPr>
          <xdr:cNvPr id="897" name="図 896"/>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1116" r="32198"/>
          <a:stretch/>
        </xdr:blipFill>
        <xdr:spPr>
          <a:xfrm>
            <a:off x="67931686" y="22364506"/>
            <a:ext cx="3157787" cy="4792203"/>
          </a:xfrm>
          <a:prstGeom prst="rect">
            <a:avLst/>
          </a:prstGeom>
          <a:noFill/>
          <a:effectLst>
            <a:glow rad="63500">
              <a:srgbClr val="92D050"/>
            </a:glow>
          </a:effectLst>
        </xdr:spPr>
      </xdr:pic>
      <xdr:sp macro="" textlink="">
        <xdr:nvSpPr>
          <xdr:cNvPr id="898" name="テキスト ボックス 41"/>
          <xdr:cNvSpPr txBox="1"/>
        </xdr:nvSpPr>
        <xdr:spPr>
          <a:xfrm>
            <a:off x="65573566" y="21385268"/>
            <a:ext cx="4517727" cy="1243200"/>
          </a:xfrm>
          <a:prstGeom prst="rect">
            <a:avLst/>
          </a:prstGeom>
          <a:noFill/>
          <a:effectLst/>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t>カメラ操作</a:t>
            </a:r>
          </a:p>
        </xdr:txBody>
      </xdr:sp>
      <xdr:sp macro="" textlink="">
        <xdr:nvSpPr>
          <xdr:cNvPr id="899" name="円/楕円 898"/>
          <xdr:cNvSpPr/>
        </xdr:nvSpPr>
        <xdr:spPr>
          <a:xfrm>
            <a:off x="73402729" y="21467544"/>
            <a:ext cx="1778973" cy="1817341"/>
          </a:xfrm>
          <a:prstGeom prst="ellipse">
            <a:avLst/>
          </a:prstGeom>
          <a:solidFill>
            <a:schemeClr val="tx1">
              <a:lumMod val="75000"/>
              <a:lumOff val="25000"/>
            </a:schemeClr>
          </a:solidFill>
          <a:ln>
            <a:solidFill>
              <a:schemeClr val="tx1"/>
            </a:solidFill>
          </a:ln>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800" b="1"/>
          </a:p>
        </xdr:txBody>
      </xdr:sp>
      <xdr:sp macro="" textlink="">
        <xdr:nvSpPr>
          <xdr:cNvPr id="900" name="テキスト ボックス 51"/>
          <xdr:cNvSpPr txBox="1"/>
        </xdr:nvSpPr>
        <xdr:spPr>
          <a:xfrm>
            <a:off x="73455780" y="21617735"/>
            <a:ext cx="1659805" cy="1511508"/>
          </a:xfrm>
          <a:prstGeom prst="rect">
            <a:avLst/>
          </a:prstGeom>
          <a:noFill/>
          <a:effectLst>
            <a:outerShdw blurRad="12700" dist="50800" dir="5400000" algn="ctr" rotWithShape="0">
              <a:srgbClr val="000000">
                <a:alpha val="43137"/>
              </a:srgbClr>
            </a:outerShdw>
          </a:effectLst>
        </xdr:spPr>
        <xdr:style>
          <a:lnRef idx="0">
            <a:scrgbClr r="0" g="0" b="0"/>
          </a:lnRef>
          <a:fillRef idx="0">
            <a:scrgbClr r="0" g="0" b="0"/>
          </a:fillRef>
          <a:effectRef idx="0">
            <a:scrgbClr r="0" g="0" b="0"/>
          </a:effectRef>
          <a:fontRef idx="minor">
            <a:schemeClr val="tx1"/>
          </a:fontRef>
        </xdr:style>
        <xdr:txBody>
          <a:bodyPr wrap="square" rtlCol="0" anchor="ctr">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en-US" altLang="ja-JP" sz="1050">
                <a:solidFill>
                  <a:schemeClr val="bg1"/>
                </a:solidFill>
              </a:rPr>
              <a:t>R3</a:t>
            </a:r>
            <a:endParaRPr lang="ja-JP" altLang="en-US" sz="1050">
              <a:solidFill>
                <a:schemeClr val="bg1"/>
              </a:solidFill>
            </a:endParaRPr>
          </a:p>
        </xdr:txBody>
      </xdr:sp>
      <xdr:sp macro="" textlink="">
        <xdr:nvSpPr>
          <xdr:cNvPr id="901" name="テキスト ボックス 92"/>
          <xdr:cNvSpPr txBox="1"/>
        </xdr:nvSpPr>
        <xdr:spPr>
          <a:xfrm>
            <a:off x="71380078" y="23158733"/>
            <a:ext cx="3737499" cy="4580566"/>
          </a:xfrm>
          <a:prstGeom prst="rect">
            <a:avLst/>
          </a:prstGeom>
          <a:noFill/>
          <a:effectLst>
            <a:outerShdw blurRad="12700" dist="50800" dir="5400000" algn="ctr" rotWithShape="0">
              <a:srgbClr val="000000">
                <a:alpha val="43137"/>
              </a:srgbClr>
            </a:outerShdw>
          </a:effectLst>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000"/>
              <a:t>スティック</a:t>
            </a:r>
          </a:p>
        </xdr:txBody>
      </xdr:sp>
      <xdr:sp macro="" textlink="">
        <xdr:nvSpPr>
          <xdr:cNvPr id="902" name="左カーブ矢印 901"/>
          <xdr:cNvSpPr/>
        </xdr:nvSpPr>
        <xdr:spPr>
          <a:xfrm rot="15804495">
            <a:off x="68465993" y="20564059"/>
            <a:ext cx="1358196" cy="4489448"/>
          </a:xfrm>
          <a:prstGeom prst="curvedLeftArrow">
            <a:avLst/>
          </a:prstGeom>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solidFill>
                <a:schemeClr val="tx1"/>
              </a:solidFill>
            </a:endParaRPr>
          </a:p>
        </xdr:txBody>
      </xdr:sp>
      <xdr:pic>
        <xdr:nvPicPr>
          <xdr:cNvPr id="903" name="図 902"/>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flipH="1">
            <a:off x="70994840" y="23284890"/>
            <a:ext cx="1955114" cy="1739605"/>
          </a:xfrm>
          <a:prstGeom prst="rect">
            <a:avLst/>
          </a:prstGeom>
          <a:effectLst>
            <a:outerShdw blurRad="12700" dist="50800" dir="5400000" algn="ctr" rotWithShape="0">
              <a:srgbClr val="000000">
                <a:alpha val="43137"/>
              </a:srgbClr>
            </a:outerShdw>
          </a:effectLst>
        </xdr:spPr>
      </xdr:pic>
    </xdr:grpSp>
    <xdr:clientData/>
  </xdr:twoCellAnchor>
  <xdr:twoCellAnchor>
    <xdr:from>
      <xdr:col>34</xdr:col>
      <xdr:colOff>391266</xdr:colOff>
      <xdr:row>44</xdr:row>
      <xdr:rowOff>100352</xdr:rowOff>
    </xdr:from>
    <xdr:to>
      <xdr:col>34</xdr:col>
      <xdr:colOff>490612</xdr:colOff>
      <xdr:row>45</xdr:row>
      <xdr:rowOff>48309</xdr:rowOff>
    </xdr:to>
    <xdr:sp macro="" textlink="">
      <xdr:nvSpPr>
        <xdr:cNvPr id="884" name="円/楕円 883"/>
        <xdr:cNvSpPr/>
      </xdr:nvSpPr>
      <xdr:spPr>
        <a:xfrm>
          <a:off x="21117666" y="7389048"/>
          <a:ext cx="99346" cy="113609"/>
        </a:xfrm>
        <a:prstGeom prst="ellipse">
          <a:avLst/>
        </a:prstGeom>
        <a:solidFill>
          <a:srgbClr val="92D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900" b="1"/>
            <a:t>A</a:t>
          </a:r>
          <a:endParaRPr lang="ja-JP" altLang="en-US" sz="900" b="1"/>
        </a:p>
      </xdr:txBody>
    </xdr:sp>
    <xdr:clientData/>
  </xdr:twoCellAnchor>
  <xdr:twoCellAnchor>
    <xdr:from>
      <xdr:col>34</xdr:col>
      <xdr:colOff>426972</xdr:colOff>
      <xdr:row>46</xdr:row>
      <xdr:rowOff>163053</xdr:rowOff>
    </xdr:from>
    <xdr:to>
      <xdr:col>34</xdr:col>
      <xdr:colOff>426972</xdr:colOff>
      <xdr:row>47</xdr:row>
      <xdr:rowOff>108290</xdr:rowOff>
    </xdr:to>
    <xdr:cxnSp macro="">
      <xdr:nvCxnSpPr>
        <xdr:cNvPr id="885" name="直線コネクタ 884"/>
        <xdr:cNvCxnSpPr/>
      </xdr:nvCxnSpPr>
      <xdr:spPr>
        <a:xfrm>
          <a:off x="21153372" y="7783053"/>
          <a:ext cx="0" cy="110889"/>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361146</xdr:colOff>
      <xdr:row>48</xdr:row>
      <xdr:rowOff>1707</xdr:rowOff>
    </xdr:from>
    <xdr:to>
      <xdr:col>34</xdr:col>
      <xdr:colOff>403032</xdr:colOff>
      <xdr:row>48</xdr:row>
      <xdr:rowOff>148759</xdr:rowOff>
    </xdr:to>
    <xdr:cxnSp macro="">
      <xdr:nvCxnSpPr>
        <xdr:cNvPr id="886" name="直線コネクタ 885"/>
        <xdr:cNvCxnSpPr/>
      </xdr:nvCxnSpPr>
      <xdr:spPr>
        <a:xfrm flipH="1">
          <a:off x="21087546" y="7953011"/>
          <a:ext cx="41886" cy="147052"/>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474321</xdr:colOff>
      <xdr:row>48</xdr:row>
      <xdr:rowOff>52609</xdr:rowOff>
    </xdr:from>
    <xdr:to>
      <xdr:col>34</xdr:col>
      <xdr:colOff>474321</xdr:colOff>
      <xdr:row>48</xdr:row>
      <xdr:rowOff>149482</xdr:rowOff>
    </xdr:to>
    <xdr:cxnSp macro="">
      <xdr:nvCxnSpPr>
        <xdr:cNvPr id="887" name="直線コネクタ 886"/>
        <xdr:cNvCxnSpPr/>
      </xdr:nvCxnSpPr>
      <xdr:spPr>
        <a:xfrm>
          <a:off x="21200721" y="8003913"/>
          <a:ext cx="0" cy="96873"/>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361171</xdr:colOff>
      <xdr:row>46</xdr:row>
      <xdr:rowOff>51185</xdr:rowOff>
    </xdr:from>
    <xdr:to>
      <xdr:col>34</xdr:col>
      <xdr:colOff>532802</xdr:colOff>
      <xdr:row>48</xdr:row>
      <xdr:rowOff>4930</xdr:rowOff>
    </xdr:to>
    <xdr:pic>
      <xdr:nvPicPr>
        <xdr:cNvPr id="888" name="図 88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31116" r="32198"/>
        <a:stretch/>
      </xdr:blipFill>
      <xdr:spPr>
        <a:xfrm>
          <a:off x="21087571" y="7671185"/>
          <a:ext cx="171631" cy="285049"/>
        </a:xfrm>
        <a:prstGeom prst="rect">
          <a:avLst/>
        </a:prstGeom>
        <a:noFill/>
        <a:effectLst>
          <a:glow rad="63500">
            <a:srgbClr val="92D050"/>
          </a:glow>
          <a:outerShdw blurRad="12700" dist="50800" dir="5400000" algn="ctr" rotWithShape="0">
            <a:srgbClr val="000000">
              <a:alpha val="43137"/>
            </a:srgbClr>
          </a:outerShdw>
        </a:effectLst>
      </xdr:spPr>
    </xdr:pic>
    <xdr:clientData/>
  </xdr:twoCellAnchor>
  <xdr:twoCellAnchor>
    <xdr:from>
      <xdr:col>40</xdr:col>
      <xdr:colOff>449256</xdr:colOff>
      <xdr:row>49</xdr:row>
      <xdr:rowOff>46759</xdr:rowOff>
    </xdr:from>
    <xdr:to>
      <xdr:col>41</xdr:col>
      <xdr:colOff>231212</xdr:colOff>
      <xdr:row>51</xdr:row>
      <xdr:rowOff>49779</xdr:rowOff>
    </xdr:to>
    <xdr:sp macro="" textlink="">
      <xdr:nvSpPr>
        <xdr:cNvPr id="889" name="右矢印 888"/>
        <xdr:cNvSpPr/>
      </xdr:nvSpPr>
      <xdr:spPr>
        <a:xfrm>
          <a:off x="24833256" y="8163716"/>
          <a:ext cx="391556" cy="334324"/>
        </a:xfrm>
        <a:prstGeom prst="rightArrow">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clientData/>
  </xdr:twoCellAnchor>
  <xdr:twoCellAnchor>
    <xdr:from>
      <xdr:col>31</xdr:col>
      <xdr:colOff>172195</xdr:colOff>
      <xdr:row>47</xdr:row>
      <xdr:rowOff>93970</xdr:rowOff>
    </xdr:from>
    <xdr:to>
      <xdr:col>31</xdr:col>
      <xdr:colOff>563751</xdr:colOff>
      <xdr:row>49</xdr:row>
      <xdr:rowOff>97593</xdr:rowOff>
    </xdr:to>
    <xdr:sp macro="" textlink="">
      <xdr:nvSpPr>
        <xdr:cNvPr id="890" name="右矢印 889"/>
        <xdr:cNvSpPr/>
      </xdr:nvSpPr>
      <xdr:spPr>
        <a:xfrm>
          <a:off x="19069795" y="7879622"/>
          <a:ext cx="391556" cy="334928"/>
        </a:xfrm>
        <a:prstGeom prst="rightArrow">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clientData/>
  </xdr:twoCellAnchor>
  <xdr:twoCellAnchor>
    <xdr:from>
      <xdr:col>7</xdr:col>
      <xdr:colOff>60960</xdr:colOff>
      <xdr:row>144</xdr:row>
      <xdr:rowOff>156210</xdr:rowOff>
    </xdr:from>
    <xdr:to>
      <xdr:col>10</xdr:col>
      <xdr:colOff>552450</xdr:colOff>
      <xdr:row>151</xdr:row>
      <xdr:rowOff>97808</xdr:rowOff>
    </xdr:to>
    <xdr:sp macro="" textlink="">
      <xdr:nvSpPr>
        <xdr:cNvPr id="953" name="テキスト ボックス 136"/>
        <xdr:cNvSpPr txBox="1"/>
      </xdr:nvSpPr>
      <xdr:spPr>
        <a:xfrm>
          <a:off x="4328160" y="24845010"/>
          <a:ext cx="2320290" cy="1141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地点④</a:t>
          </a:r>
        </a:p>
      </xdr:txBody>
    </xdr:sp>
    <xdr:clientData/>
  </xdr:twoCellAnchor>
  <xdr:twoCellAnchor>
    <xdr:from>
      <xdr:col>5</xdr:col>
      <xdr:colOff>573578</xdr:colOff>
      <xdr:row>116</xdr:row>
      <xdr:rowOff>128502</xdr:rowOff>
    </xdr:from>
    <xdr:to>
      <xdr:col>9</xdr:col>
      <xdr:colOff>455468</xdr:colOff>
      <xdr:row>123</xdr:row>
      <xdr:rowOff>70099</xdr:rowOff>
    </xdr:to>
    <xdr:sp macro="" textlink="">
      <xdr:nvSpPr>
        <xdr:cNvPr id="954" name="テキスト ボックス 136"/>
        <xdr:cNvSpPr txBox="1"/>
      </xdr:nvSpPr>
      <xdr:spPr>
        <a:xfrm>
          <a:off x="3621578" y="19414029"/>
          <a:ext cx="2320290" cy="11053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地点⑤</a:t>
          </a:r>
        </a:p>
      </xdr:txBody>
    </xdr:sp>
    <xdr:clientData/>
  </xdr:twoCellAnchor>
  <xdr:twoCellAnchor>
    <xdr:from>
      <xdr:col>19</xdr:col>
      <xdr:colOff>577209</xdr:colOff>
      <xdr:row>61</xdr:row>
      <xdr:rowOff>138142</xdr:rowOff>
    </xdr:from>
    <xdr:to>
      <xdr:col>20</xdr:col>
      <xdr:colOff>527538</xdr:colOff>
      <xdr:row>63</xdr:row>
      <xdr:rowOff>44888</xdr:rowOff>
    </xdr:to>
    <xdr:sp macro="" textlink="">
      <xdr:nvSpPr>
        <xdr:cNvPr id="1027" name="フローチャート: 判断 1026"/>
        <xdr:cNvSpPr/>
      </xdr:nvSpPr>
      <xdr:spPr>
        <a:xfrm>
          <a:off x="12159609" y="10507204"/>
          <a:ext cx="559929" cy="246715"/>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0" tIns="0" rIns="0" bIns="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lvl="0" algn="ctr"/>
          <a:r>
            <a:rPr kumimoji="1" lang="ja-JP" altLang="en-US" sz="500">
              <a:solidFill>
                <a:schemeClr val="tx1"/>
              </a:solidFill>
            </a:rPr>
            <a:t>ジャンプ説明とカメラ操作説明は</a:t>
          </a:r>
          <a:endParaRPr kumimoji="1" lang="en-US" altLang="ja-JP" sz="500">
            <a:solidFill>
              <a:schemeClr val="tx1"/>
            </a:solidFill>
          </a:endParaRPr>
        </a:p>
        <a:p>
          <a:pPr lvl="0" algn="ctr"/>
          <a:r>
            <a:rPr kumimoji="1" lang="ja-JP" altLang="en-US" sz="500">
              <a:solidFill>
                <a:schemeClr val="tx1"/>
              </a:solidFill>
            </a:rPr>
            <a:t>終わっているか？</a:t>
          </a:r>
        </a:p>
      </xdr:txBody>
    </xdr:sp>
    <xdr:clientData/>
  </xdr:twoCellAnchor>
  <xdr:twoCellAnchor>
    <xdr:from>
      <xdr:col>19</xdr:col>
      <xdr:colOff>534058</xdr:colOff>
      <xdr:row>60</xdr:row>
      <xdr:rowOff>112797</xdr:rowOff>
    </xdr:from>
    <xdr:to>
      <xdr:col>19</xdr:col>
      <xdr:colOff>534058</xdr:colOff>
      <xdr:row>61</xdr:row>
      <xdr:rowOff>150806</xdr:rowOff>
    </xdr:to>
    <xdr:cxnSp macro="">
      <xdr:nvCxnSpPr>
        <xdr:cNvPr id="1028" name="直線矢印コネクタ 1027"/>
        <xdr:cNvCxnSpPr/>
      </xdr:nvCxnSpPr>
      <xdr:spPr>
        <a:xfrm>
          <a:off x="12116458" y="10311874"/>
          <a:ext cx="0" cy="207994"/>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539920</xdr:colOff>
      <xdr:row>60</xdr:row>
      <xdr:rowOff>106935</xdr:rowOff>
    </xdr:from>
    <xdr:to>
      <xdr:col>20</xdr:col>
      <xdr:colOff>539920</xdr:colOff>
      <xdr:row>61</xdr:row>
      <xdr:rowOff>144944</xdr:rowOff>
    </xdr:to>
    <xdr:cxnSp macro="">
      <xdr:nvCxnSpPr>
        <xdr:cNvPr id="1029" name="直線矢印コネクタ 1028"/>
        <xdr:cNvCxnSpPr/>
      </xdr:nvCxnSpPr>
      <xdr:spPr>
        <a:xfrm>
          <a:off x="12731920" y="10306012"/>
          <a:ext cx="0" cy="207994"/>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110113</xdr:colOff>
      <xdr:row>56</xdr:row>
      <xdr:rowOff>41400</xdr:rowOff>
    </xdr:from>
    <xdr:to>
      <xdr:col>19</xdr:col>
      <xdr:colOff>577209</xdr:colOff>
      <xdr:row>62</xdr:row>
      <xdr:rowOff>91516</xdr:rowOff>
    </xdr:to>
    <xdr:cxnSp macro="">
      <xdr:nvCxnSpPr>
        <xdr:cNvPr id="1030" name="カギ線コネクタ 1029"/>
        <xdr:cNvCxnSpPr>
          <a:stCxn id="1027" idx="1"/>
          <a:endCxn id="835" idx="1"/>
        </xdr:cNvCxnSpPr>
      </xdr:nvCxnSpPr>
      <xdr:spPr>
        <a:xfrm rot="10800000">
          <a:off x="11692513" y="9560538"/>
          <a:ext cx="467096" cy="1070024"/>
        </a:xfrm>
        <a:prstGeom prst="bentConnector3">
          <a:avLst>
            <a:gd name="adj1" fmla="val 14894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251211</xdr:colOff>
      <xdr:row>63</xdr:row>
      <xdr:rowOff>63672</xdr:rowOff>
    </xdr:from>
    <xdr:to>
      <xdr:col>20</xdr:col>
      <xdr:colOff>251211</xdr:colOff>
      <xdr:row>64</xdr:row>
      <xdr:rowOff>99440</xdr:rowOff>
    </xdr:to>
    <xdr:cxnSp macro="">
      <xdr:nvCxnSpPr>
        <xdr:cNvPr id="1037" name="直線矢印コネクタ 1036"/>
        <xdr:cNvCxnSpPr/>
      </xdr:nvCxnSpPr>
      <xdr:spPr>
        <a:xfrm>
          <a:off x="12443211" y="10772703"/>
          <a:ext cx="0" cy="205752"/>
        </a:xfrm>
        <a:prstGeom prst="straightConnector1">
          <a:avLst/>
        </a:prstGeom>
        <a:ln w="12700">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5531</xdr:colOff>
      <xdr:row>64</xdr:row>
      <xdr:rowOff>114592</xdr:rowOff>
    </xdr:from>
    <xdr:to>
      <xdr:col>20</xdr:col>
      <xdr:colOff>492010</xdr:colOff>
      <xdr:row>66</xdr:row>
      <xdr:rowOff>16607</xdr:rowOff>
    </xdr:to>
    <xdr:sp macro="" textlink="">
      <xdr:nvSpPr>
        <xdr:cNvPr id="1038" name="正方形/長方形 1037"/>
        <xdr:cNvSpPr/>
      </xdr:nvSpPr>
      <xdr:spPr>
        <a:xfrm>
          <a:off x="12197531" y="10993607"/>
          <a:ext cx="486479" cy="241985"/>
        </a:xfrm>
        <a:prstGeom prst="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基本説明終了</a:t>
          </a:r>
        </a:p>
      </xdr:txBody>
    </xdr:sp>
    <xdr:clientData/>
  </xdr:twoCellAnchor>
  <xdr:twoCellAnchor>
    <xdr:from>
      <xdr:col>19</xdr:col>
      <xdr:colOff>591685</xdr:colOff>
      <xdr:row>67</xdr:row>
      <xdr:rowOff>79422</xdr:rowOff>
    </xdr:from>
    <xdr:to>
      <xdr:col>20</xdr:col>
      <xdr:colOff>539262</xdr:colOff>
      <xdr:row>68</xdr:row>
      <xdr:rowOff>151422</xdr:rowOff>
    </xdr:to>
    <xdr:sp macro="" textlink="">
      <xdr:nvSpPr>
        <xdr:cNvPr id="1039" name="正方形/長方形 1038"/>
        <xdr:cNvSpPr/>
      </xdr:nvSpPr>
      <xdr:spPr>
        <a:xfrm>
          <a:off x="12174085" y="11468391"/>
          <a:ext cx="557177" cy="241985"/>
        </a:xfrm>
        <a:prstGeom prst="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地点④への移動開始</a:t>
          </a:r>
        </a:p>
      </xdr:txBody>
    </xdr:sp>
    <xdr:clientData/>
  </xdr:twoCellAnchor>
  <xdr:twoCellAnchor>
    <xdr:from>
      <xdr:col>20</xdr:col>
      <xdr:colOff>258566</xdr:colOff>
      <xdr:row>66</xdr:row>
      <xdr:rowOff>54182</xdr:rowOff>
    </xdr:from>
    <xdr:to>
      <xdr:col>20</xdr:col>
      <xdr:colOff>258566</xdr:colOff>
      <xdr:row>67</xdr:row>
      <xdr:rowOff>92192</xdr:rowOff>
    </xdr:to>
    <xdr:cxnSp macro="">
      <xdr:nvCxnSpPr>
        <xdr:cNvPr id="1040" name="直線矢印コネクタ 1039"/>
        <xdr:cNvCxnSpPr/>
      </xdr:nvCxnSpPr>
      <xdr:spPr>
        <a:xfrm>
          <a:off x="12450566" y="11273167"/>
          <a:ext cx="0" cy="207994"/>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207363</xdr:colOff>
      <xdr:row>63</xdr:row>
      <xdr:rowOff>55786</xdr:rowOff>
    </xdr:from>
    <xdr:to>
      <xdr:col>21</xdr:col>
      <xdr:colOff>82062</xdr:colOff>
      <xdr:row>64</xdr:row>
      <xdr:rowOff>41031</xdr:rowOff>
    </xdr:to>
    <xdr:sp macro="" textlink="">
      <xdr:nvSpPr>
        <xdr:cNvPr id="1041" name="テキスト ボックス 275"/>
        <xdr:cNvSpPr txBox="1"/>
      </xdr:nvSpPr>
      <xdr:spPr>
        <a:xfrm>
          <a:off x="12399363" y="10764817"/>
          <a:ext cx="484299" cy="155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YES</a:t>
          </a:r>
          <a:endParaRPr kumimoji="1" lang="ja-JP" altLang="en-US" sz="700"/>
        </a:p>
      </xdr:txBody>
    </xdr:sp>
    <xdr:clientData/>
  </xdr:twoCellAnchor>
  <xdr:twoCellAnchor>
    <xdr:from>
      <xdr:col>46</xdr:col>
      <xdr:colOff>0</xdr:colOff>
      <xdr:row>4</xdr:row>
      <xdr:rowOff>41910</xdr:rowOff>
    </xdr:from>
    <xdr:to>
      <xdr:col>57</xdr:col>
      <xdr:colOff>579120</xdr:colOff>
      <xdr:row>22</xdr:row>
      <xdr:rowOff>133350</xdr:rowOff>
    </xdr:to>
    <xdr:sp macro="" textlink="">
      <xdr:nvSpPr>
        <xdr:cNvPr id="1043" name="テキスト ボックス 1042"/>
        <xdr:cNvSpPr txBox="1"/>
      </xdr:nvSpPr>
      <xdr:spPr>
        <a:xfrm>
          <a:off x="28041600" y="727710"/>
          <a:ext cx="7284720" cy="3177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補足</a:t>
          </a:r>
          <a:endParaRPr kumimoji="1" lang="en-US" altLang="ja-JP" sz="2000"/>
        </a:p>
        <a:p>
          <a:r>
            <a:rPr kumimoji="1" lang="ja-JP" altLang="en-US" sz="2000"/>
            <a:t>妖精の台詞は今後変更の可能性あるのですぐ変更できるプログラムをお願いします。</a:t>
          </a:r>
        </a:p>
      </xdr:txBody>
    </xdr:sp>
    <xdr:clientData/>
  </xdr:twoCellAnchor>
  <xdr:twoCellAnchor>
    <xdr:from>
      <xdr:col>18</xdr:col>
      <xdr:colOff>502806</xdr:colOff>
      <xdr:row>104</xdr:row>
      <xdr:rowOff>10728</xdr:rowOff>
    </xdr:from>
    <xdr:to>
      <xdr:col>27</xdr:col>
      <xdr:colOff>465740</xdr:colOff>
      <xdr:row>157</xdr:row>
      <xdr:rowOff>35765</xdr:rowOff>
    </xdr:to>
    <xdr:sp macro="" textlink="">
      <xdr:nvSpPr>
        <xdr:cNvPr id="1045" name="正方形/長方形 1044"/>
        <xdr:cNvSpPr/>
      </xdr:nvSpPr>
      <xdr:spPr>
        <a:xfrm>
          <a:off x="11475606" y="15860328"/>
          <a:ext cx="5449334" cy="8102237"/>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endParaRPr kumimoji="1" lang="ja-JP" altLang="en-US" sz="1100"/>
        </a:p>
      </xdr:txBody>
    </xdr:sp>
    <xdr:clientData/>
  </xdr:twoCellAnchor>
  <xdr:twoCellAnchor>
    <xdr:from>
      <xdr:col>21</xdr:col>
      <xdr:colOff>83550</xdr:colOff>
      <xdr:row>110</xdr:row>
      <xdr:rowOff>92830</xdr:rowOff>
    </xdr:from>
    <xdr:to>
      <xdr:col>22</xdr:col>
      <xdr:colOff>475643</xdr:colOff>
      <xdr:row>112</xdr:row>
      <xdr:rowOff>96114</xdr:rowOff>
    </xdr:to>
    <xdr:sp macro="" textlink="">
      <xdr:nvSpPr>
        <xdr:cNvPr id="1046" name="正方形/長方形 1045"/>
        <xdr:cNvSpPr/>
      </xdr:nvSpPr>
      <xdr:spPr>
        <a:xfrm>
          <a:off x="12885150" y="16856830"/>
          <a:ext cx="1001693" cy="30808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モンスター＆</a:t>
          </a:r>
          <a:r>
            <a:rPr kumimoji="1" lang="en-US" altLang="ja-JP" sz="1200">
              <a:solidFill>
                <a:schemeClr val="tx1"/>
              </a:solidFill>
            </a:rPr>
            <a:t>HP</a:t>
          </a:r>
          <a:r>
            <a:rPr kumimoji="1" lang="ja-JP" altLang="en-US" sz="1200">
              <a:solidFill>
                <a:schemeClr val="tx1"/>
              </a:solidFill>
            </a:rPr>
            <a:t>説明</a:t>
          </a:r>
        </a:p>
      </xdr:txBody>
    </xdr:sp>
    <xdr:clientData/>
  </xdr:twoCellAnchor>
  <xdr:twoCellAnchor>
    <xdr:from>
      <xdr:col>21</xdr:col>
      <xdr:colOff>83550</xdr:colOff>
      <xdr:row>115</xdr:row>
      <xdr:rowOff>132588</xdr:rowOff>
    </xdr:from>
    <xdr:to>
      <xdr:col>22</xdr:col>
      <xdr:colOff>475643</xdr:colOff>
      <xdr:row>117</xdr:row>
      <xdr:rowOff>135872</xdr:rowOff>
    </xdr:to>
    <xdr:sp macro="" textlink="">
      <xdr:nvSpPr>
        <xdr:cNvPr id="1047" name="正方形/長方形 1046"/>
        <xdr:cNvSpPr/>
      </xdr:nvSpPr>
      <xdr:spPr>
        <a:xfrm>
          <a:off x="12885150" y="17658588"/>
          <a:ext cx="1001693" cy="30808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攻撃説明</a:t>
          </a:r>
        </a:p>
      </xdr:txBody>
    </xdr:sp>
    <xdr:clientData/>
  </xdr:twoCellAnchor>
  <xdr:twoCellAnchor>
    <xdr:from>
      <xdr:col>21</xdr:col>
      <xdr:colOff>44759</xdr:colOff>
      <xdr:row>120</xdr:row>
      <xdr:rowOff>95861</xdr:rowOff>
    </xdr:from>
    <xdr:to>
      <xdr:col>22</xdr:col>
      <xdr:colOff>514433</xdr:colOff>
      <xdr:row>122</xdr:row>
      <xdr:rowOff>99145</xdr:rowOff>
    </xdr:to>
    <xdr:sp macro="" textlink="">
      <xdr:nvSpPr>
        <xdr:cNvPr id="1048" name="正方形/長方形 1047"/>
        <xdr:cNvSpPr/>
      </xdr:nvSpPr>
      <xdr:spPr>
        <a:xfrm>
          <a:off x="12846359" y="18383861"/>
          <a:ext cx="1079274" cy="30808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モンスターとの戦闘①</a:t>
          </a:r>
        </a:p>
      </xdr:txBody>
    </xdr:sp>
    <xdr:clientData/>
  </xdr:twoCellAnchor>
  <xdr:twoCellAnchor>
    <xdr:from>
      <xdr:col>23</xdr:col>
      <xdr:colOff>464498</xdr:colOff>
      <xdr:row>104</xdr:row>
      <xdr:rowOff>51369</xdr:rowOff>
    </xdr:from>
    <xdr:to>
      <xdr:col>24</xdr:col>
      <xdr:colOff>299886</xdr:colOff>
      <xdr:row>105</xdr:row>
      <xdr:rowOff>56410</xdr:rowOff>
    </xdr:to>
    <xdr:sp macro="" textlink="">
      <xdr:nvSpPr>
        <xdr:cNvPr id="1049" name="緑"/>
        <xdr:cNvSpPr/>
      </xdr:nvSpPr>
      <xdr:spPr>
        <a:xfrm>
          <a:off x="14485298" y="15900969"/>
          <a:ext cx="444988" cy="157441"/>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700">
            <a:solidFill>
              <a:schemeClr val="tx1"/>
            </a:solidFill>
          </a:endParaRPr>
        </a:p>
      </xdr:txBody>
    </xdr:sp>
    <xdr:clientData/>
  </xdr:twoCellAnchor>
  <xdr:twoCellAnchor>
    <xdr:from>
      <xdr:col>24</xdr:col>
      <xdr:colOff>299886</xdr:colOff>
      <xdr:row>104</xdr:row>
      <xdr:rowOff>31049</xdr:rowOff>
    </xdr:from>
    <xdr:to>
      <xdr:col>27</xdr:col>
      <xdr:colOff>438433</xdr:colOff>
      <xdr:row>106</xdr:row>
      <xdr:rowOff>95279</xdr:rowOff>
    </xdr:to>
    <xdr:sp macro="" textlink="">
      <xdr:nvSpPr>
        <xdr:cNvPr id="1050" name="ナビ妖精に説明させる。"/>
        <xdr:cNvSpPr txBox="1"/>
      </xdr:nvSpPr>
      <xdr:spPr>
        <a:xfrm>
          <a:off x="14930286" y="15880649"/>
          <a:ext cx="1967347" cy="3690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900"/>
            <a:t>はナビ妖精に説明させる。</a:t>
          </a:r>
        </a:p>
      </xdr:txBody>
    </xdr:sp>
    <xdr:clientData/>
  </xdr:twoCellAnchor>
  <xdr:twoCellAnchor>
    <xdr:from>
      <xdr:col>22</xdr:col>
      <xdr:colOff>592019</xdr:colOff>
      <xdr:row>103</xdr:row>
      <xdr:rowOff>130471</xdr:rowOff>
    </xdr:from>
    <xdr:to>
      <xdr:col>24</xdr:col>
      <xdr:colOff>76201</xdr:colOff>
      <xdr:row>105</xdr:row>
      <xdr:rowOff>147452</xdr:rowOff>
    </xdr:to>
    <xdr:sp macro="" textlink="">
      <xdr:nvSpPr>
        <xdr:cNvPr id="1051" name="テキスト ボックス 81"/>
        <xdr:cNvSpPr txBox="1"/>
      </xdr:nvSpPr>
      <xdr:spPr>
        <a:xfrm>
          <a:off x="14003219" y="16948900"/>
          <a:ext cx="703382" cy="3435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b="1">
              <a:solidFill>
                <a:schemeClr val="accent6"/>
              </a:solidFill>
              <a:effectLst/>
            </a:rPr>
            <a:t>※1</a:t>
          </a:r>
          <a:endParaRPr kumimoji="1" lang="ja-JP" altLang="en-US" b="1">
            <a:solidFill>
              <a:schemeClr val="accent6"/>
            </a:solidFill>
            <a:effectLst/>
          </a:endParaRPr>
        </a:p>
      </xdr:txBody>
    </xdr:sp>
    <xdr:clientData/>
  </xdr:twoCellAnchor>
  <xdr:twoCellAnchor>
    <xdr:from>
      <xdr:col>20</xdr:col>
      <xdr:colOff>597435</xdr:colOff>
      <xdr:row>105</xdr:row>
      <xdr:rowOff>124660</xdr:rowOff>
    </xdr:from>
    <xdr:to>
      <xdr:col>22</xdr:col>
      <xdr:colOff>571360</xdr:colOff>
      <xdr:row>108</xdr:row>
      <xdr:rowOff>14755</xdr:rowOff>
    </xdr:to>
    <xdr:sp macro="" textlink="">
      <xdr:nvSpPr>
        <xdr:cNvPr id="1052" name="フローチャート: 端子 1051"/>
        <xdr:cNvSpPr/>
      </xdr:nvSpPr>
      <xdr:spPr>
        <a:xfrm>
          <a:off x="12789435" y="17269660"/>
          <a:ext cx="1193125" cy="379952"/>
        </a:xfrm>
        <a:prstGeom prst="flowChartTerminator">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1" lang="en-US" altLang="ja-JP">
            <a:solidFill>
              <a:schemeClr val="tx1"/>
            </a:solidFill>
            <a:effectLst/>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ja-JP">
              <a:solidFill>
                <a:schemeClr val="tx1"/>
              </a:solidFill>
              <a:effectLst/>
            </a:rPr>
            <a:t>モンスターとの闘い方</a:t>
          </a:r>
          <a:endParaRPr lang="ja-JP" altLang="ja-JP">
            <a:solidFill>
              <a:schemeClr val="tx1"/>
            </a:solidFill>
            <a:effectLst/>
          </a:endParaRPr>
        </a:p>
        <a:p>
          <a:pPr algn="l"/>
          <a:endParaRPr kumimoji="1" lang="ja-JP" altLang="en-US">
            <a:solidFill>
              <a:schemeClr val="tx1"/>
            </a:solidFill>
          </a:endParaRPr>
        </a:p>
      </xdr:txBody>
    </xdr:sp>
    <xdr:clientData/>
  </xdr:twoCellAnchor>
  <xdr:twoCellAnchor>
    <xdr:from>
      <xdr:col>20</xdr:col>
      <xdr:colOff>597435</xdr:colOff>
      <xdr:row>125</xdr:row>
      <xdr:rowOff>137869</xdr:rowOff>
    </xdr:from>
    <xdr:to>
      <xdr:col>22</xdr:col>
      <xdr:colOff>520946</xdr:colOff>
      <xdr:row>129</xdr:row>
      <xdr:rowOff>77218</xdr:rowOff>
    </xdr:to>
    <xdr:sp macro="" textlink="">
      <xdr:nvSpPr>
        <xdr:cNvPr id="1053" name="フローチャート: 判断 1052"/>
        <xdr:cNvSpPr/>
      </xdr:nvSpPr>
      <xdr:spPr>
        <a:xfrm>
          <a:off x="12789435" y="19187869"/>
          <a:ext cx="1142711" cy="548949"/>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non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050">
              <a:solidFill>
                <a:schemeClr val="tx1"/>
              </a:solidFill>
            </a:rPr>
            <a:t>敵に一定数ダメージを与えたか？</a:t>
          </a:r>
        </a:p>
      </xdr:txBody>
    </xdr:sp>
    <xdr:clientData/>
  </xdr:twoCellAnchor>
  <xdr:twoCellAnchor>
    <xdr:from>
      <xdr:col>21</xdr:col>
      <xdr:colOff>58343</xdr:colOff>
      <xdr:row>131</xdr:row>
      <xdr:rowOff>114300</xdr:rowOff>
    </xdr:from>
    <xdr:to>
      <xdr:col>22</xdr:col>
      <xdr:colOff>450436</xdr:colOff>
      <xdr:row>133</xdr:row>
      <xdr:rowOff>117584</xdr:rowOff>
    </xdr:to>
    <xdr:sp macro="" textlink="">
      <xdr:nvSpPr>
        <xdr:cNvPr id="1054" name="正方形/長方形 1053"/>
        <xdr:cNvSpPr/>
      </xdr:nvSpPr>
      <xdr:spPr>
        <a:xfrm>
          <a:off x="12859943" y="20078700"/>
          <a:ext cx="1001693" cy="30808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ja-JP" altLang="en-US" sz="1200">
              <a:solidFill>
                <a:schemeClr val="tx1"/>
              </a:solidFill>
            </a:rPr>
            <a:t>妖精</a:t>
          </a:r>
          <a:r>
            <a:rPr kumimoji="1" lang="ja-JP" altLang="en-US" sz="1200">
              <a:solidFill>
                <a:schemeClr val="tx1"/>
              </a:solidFill>
            </a:rPr>
            <a:t>説明</a:t>
          </a:r>
        </a:p>
      </xdr:txBody>
    </xdr:sp>
    <xdr:clientData/>
  </xdr:twoCellAnchor>
  <xdr:twoCellAnchor>
    <xdr:from>
      <xdr:col>21</xdr:col>
      <xdr:colOff>44759</xdr:colOff>
      <xdr:row>143</xdr:row>
      <xdr:rowOff>33779</xdr:rowOff>
    </xdr:from>
    <xdr:to>
      <xdr:col>22</xdr:col>
      <xdr:colOff>514433</xdr:colOff>
      <xdr:row>145</xdr:row>
      <xdr:rowOff>37063</xdr:rowOff>
    </xdr:to>
    <xdr:sp macro="" textlink="">
      <xdr:nvSpPr>
        <xdr:cNvPr id="1055" name="正方形/長方形 1054"/>
        <xdr:cNvSpPr/>
      </xdr:nvSpPr>
      <xdr:spPr>
        <a:xfrm>
          <a:off x="12846359" y="21826979"/>
          <a:ext cx="1079274" cy="30808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モンスターとの戦闘②</a:t>
          </a:r>
        </a:p>
      </xdr:txBody>
    </xdr:sp>
    <xdr:clientData/>
  </xdr:twoCellAnchor>
  <xdr:twoCellAnchor>
    <xdr:from>
      <xdr:col>21</xdr:col>
      <xdr:colOff>13040</xdr:colOff>
      <xdr:row>147</xdr:row>
      <xdr:rowOff>72087</xdr:rowOff>
    </xdr:from>
    <xdr:to>
      <xdr:col>22</xdr:col>
      <xdr:colOff>546151</xdr:colOff>
      <xdr:row>151</xdr:row>
      <xdr:rowOff>11436</xdr:rowOff>
    </xdr:to>
    <xdr:sp macro="" textlink="">
      <xdr:nvSpPr>
        <xdr:cNvPr id="1056" name="フローチャート: 判断 1055"/>
        <xdr:cNvSpPr/>
      </xdr:nvSpPr>
      <xdr:spPr>
        <a:xfrm>
          <a:off x="12814640" y="22474887"/>
          <a:ext cx="1142711" cy="548949"/>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non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ja-JP" altLang="en-US" sz="1050">
              <a:solidFill>
                <a:schemeClr val="tx1"/>
              </a:solidFill>
            </a:rPr>
            <a:t>モンスターを倒したか？</a:t>
          </a:r>
          <a:endParaRPr kumimoji="1" lang="ja-JP" altLang="en-US" sz="1050">
            <a:solidFill>
              <a:schemeClr val="tx1"/>
            </a:solidFill>
          </a:endParaRPr>
        </a:p>
      </xdr:txBody>
    </xdr:sp>
    <xdr:clientData/>
  </xdr:twoCellAnchor>
  <xdr:twoCellAnchor>
    <xdr:from>
      <xdr:col>20</xdr:col>
      <xdr:colOff>597435</xdr:colOff>
      <xdr:row>152</xdr:row>
      <xdr:rowOff>19375</xdr:rowOff>
    </xdr:from>
    <xdr:to>
      <xdr:col>23</xdr:col>
      <xdr:colOff>84245</xdr:colOff>
      <xdr:row>155</xdr:row>
      <xdr:rowOff>79169</xdr:rowOff>
    </xdr:to>
    <xdr:sp macro="" textlink="">
      <xdr:nvSpPr>
        <xdr:cNvPr id="1057" name="正方形/長方形 1056"/>
        <xdr:cNvSpPr/>
      </xdr:nvSpPr>
      <xdr:spPr>
        <a:xfrm>
          <a:off x="12789435" y="23184175"/>
          <a:ext cx="1315610" cy="51699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戦闘エリア</a:t>
          </a:r>
          <a:r>
            <a:rPr kumimoji="1" lang="en-US" altLang="ja-JP" sz="1200">
              <a:solidFill>
                <a:schemeClr val="tx1"/>
              </a:solidFill>
            </a:rPr>
            <a:t>&amp;</a:t>
          </a:r>
        </a:p>
        <a:p>
          <a:pPr algn="ctr"/>
          <a:r>
            <a:rPr kumimoji="1" lang="ja-JP" altLang="en-US" sz="1200">
              <a:solidFill>
                <a:schemeClr val="tx1"/>
              </a:solidFill>
            </a:rPr>
            <a:t>妖精エリア終了</a:t>
          </a:r>
        </a:p>
      </xdr:txBody>
    </xdr:sp>
    <xdr:clientData/>
  </xdr:twoCellAnchor>
  <xdr:twoCellAnchor>
    <xdr:from>
      <xdr:col>24</xdr:col>
      <xdr:colOff>370134</xdr:colOff>
      <xdr:row>152</xdr:row>
      <xdr:rowOff>123829</xdr:rowOff>
    </xdr:from>
    <xdr:to>
      <xdr:col>26</xdr:col>
      <xdr:colOff>401294</xdr:colOff>
      <xdr:row>155</xdr:row>
      <xdr:rowOff>73388</xdr:rowOff>
    </xdr:to>
    <xdr:sp macro="" textlink="">
      <xdr:nvSpPr>
        <xdr:cNvPr id="1058" name="正方形/長方形 1057"/>
        <xdr:cNvSpPr/>
      </xdr:nvSpPr>
      <xdr:spPr>
        <a:xfrm>
          <a:off x="15000534" y="23288629"/>
          <a:ext cx="1250360" cy="4067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⑤地点への移動開始</a:t>
          </a:r>
        </a:p>
      </xdr:txBody>
    </xdr:sp>
    <xdr:clientData/>
  </xdr:twoCellAnchor>
  <xdr:twoCellAnchor>
    <xdr:from>
      <xdr:col>21</xdr:col>
      <xdr:colOff>584397</xdr:colOff>
      <xdr:row>108</xdr:row>
      <xdr:rowOff>14755</xdr:rowOff>
    </xdr:from>
    <xdr:to>
      <xdr:col>21</xdr:col>
      <xdr:colOff>584398</xdr:colOff>
      <xdr:row>110</xdr:row>
      <xdr:rowOff>92830</xdr:rowOff>
    </xdr:to>
    <xdr:cxnSp macro="">
      <xdr:nvCxnSpPr>
        <xdr:cNvPr id="1059" name="直線矢印コネクタ 1058"/>
        <xdr:cNvCxnSpPr>
          <a:stCxn id="1052" idx="2"/>
          <a:endCxn id="1046" idx="0"/>
        </xdr:cNvCxnSpPr>
      </xdr:nvCxnSpPr>
      <xdr:spPr>
        <a:xfrm flipH="1">
          <a:off x="13385997" y="16473955"/>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584396</xdr:colOff>
      <xdr:row>113</xdr:row>
      <xdr:rowOff>67750</xdr:rowOff>
    </xdr:from>
    <xdr:to>
      <xdr:col>21</xdr:col>
      <xdr:colOff>584397</xdr:colOff>
      <xdr:row>115</xdr:row>
      <xdr:rowOff>145825</xdr:rowOff>
    </xdr:to>
    <xdr:cxnSp macro="">
      <xdr:nvCxnSpPr>
        <xdr:cNvPr id="1060" name="直線矢印コネクタ 1059"/>
        <xdr:cNvCxnSpPr/>
      </xdr:nvCxnSpPr>
      <xdr:spPr>
        <a:xfrm flipH="1">
          <a:off x="13385996" y="17288950"/>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584396</xdr:colOff>
      <xdr:row>118</xdr:row>
      <xdr:rowOff>24021</xdr:rowOff>
    </xdr:from>
    <xdr:to>
      <xdr:col>21</xdr:col>
      <xdr:colOff>584397</xdr:colOff>
      <xdr:row>120</xdr:row>
      <xdr:rowOff>102096</xdr:rowOff>
    </xdr:to>
    <xdr:cxnSp macro="">
      <xdr:nvCxnSpPr>
        <xdr:cNvPr id="1061" name="直線矢印コネクタ 1060"/>
        <xdr:cNvCxnSpPr/>
      </xdr:nvCxnSpPr>
      <xdr:spPr>
        <a:xfrm flipH="1">
          <a:off x="13385996" y="18007221"/>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575340</xdr:colOff>
      <xdr:row>123</xdr:row>
      <xdr:rowOff>19594</xdr:rowOff>
    </xdr:from>
    <xdr:to>
      <xdr:col>21</xdr:col>
      <xdr:colOff>575341</xdr:colOff>
      <xdr:row>125</xdr:row>
      <xdr:rowOff>97669</xdr:rowOff>
    </xdr:to>
    <xdr:cxnSp macro="">
      <xdr:nvCxnSpPr>
        <xdr:cNvPr id="1062" name="直線矢印コネクタ 1061"/>
        <xdr:cNvCxnSpPr/>
      </xdr:nvCxnSpPr>
      <xdr:spPr>
        <a:xfrm flipH="1">
          <a:off x="13376940" y="18764794"/>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254924</xdr:colOff>
      <xdr:row>129</xdr:row>
      <xdr:rowOff>16990</xdr:rowOff>
    </xdr:from>
    <xdr:to>
      <xdr:col>21</xdr:col>
      <xdr:colOff>254925</xdr:colOff>
      <xdr:row>131</xdr:row>
      <xdr:rowOff>95065</xdr:rowOff>
    </xdr:to>
    <xdr:cxnSp macro="">
      <xdr:nvCxnSpPr>
        <xdr:cNvPr id="1063" name="直線矢印コネクタ 1062"/>
        <xdr:cNvCxnSpPr/>
      </xdr:nvCxnSpPr>
      <xdr:spPr>
        <a:xfrm flipH="1">
          <a:off x="13056524" y="19676590"/>
          <a:ext cx="1" cy="382875"/>
        </a:xfrm>
        <a:prstGeom prst="straightConnector1">
          <a:avLst/>
        </a:prstGeom>
        <a:ln w="38100">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534973</xdr:colOff>
      <xdr:row>140</xdr:row>
      <xdr:rowOff>35255</xdr:rowOff>
    </xdr:from>
    <xdr:to>
      <xdr:col>21</xdr:col>
      <xdr:colOff>534974</xdr:colOff>
      <xdr:row>142</xdr:row>
      <xdr:rowOff>113330</xdr:rowOff>
    </xdr:to>
    <xdr:cxnSp macro="">
      <xdr:nvCxnSpPr>
        <xdr:cNvPr id="1064" name="直線矢印コネクタ 1063"/>
        <xdr:cNvCxnSpPr/>
      </xdr:nvCxnSpPr>
      <xdr:spPr>
        <a:xfrm flipH="1">
          <a:off x="13336573" y="21371255"/>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550984</xdr:colOff>
      <xdr:row>145</xdr:row>
      <xdr:rowOff>5964</xdr:rowOff>
    </xdr:from>
    <xdr:to>
      <xdr:col>21</xdr:col>
      <xdr:colOff>550985</xdr:colOff>
      <xdr:row>147</xdr:row>
      <xdr:rowOff>84039</xdr:rowOff>
    </xdr:to>
    <xdr:cxnSp macro="">
      <xdr:nvCxnSpPr>
        <xdr:cNvPr id="1065" name="直線矢印コネクタ 1064"/>
        <xdr:cNvCxnSpPr/>
      </xdr:nvCxnSpPr>
      <xdr:spPr>
        <a:xfrm flipH="1">
          <a:off x="13352584" y="22103964"/>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267293</xdr:colOff>
      <xdr:row>149</xdr:row>
      <xdr:rowOff>124798</xdr:rowOff>
    </xdr:from>
    <xdr:to>
      <xdr:col>21</xdr:col>
      <xdr:colOff>267294</xdr:colOff>
      <xdr:row>152</xdr:row>
      <xdr:rowOff>50473</xdr:rowOff>
    </xdr:to>
    <xdr:cxnSp macro="">
      <xdr:nvCxnSpPr>
        <xdr:cNvPr id="1066" name="直線矢印コネクタ 1065"/>
        <xdr:cNvCxnSpPr/>
      </xdr:nvCxnSpPr>
      <xdr:spPr>
        <a:xfrm flipH="1">
          <a:off x="13068893" y="22832398"/>
          <a:ext cx="1" cy="382875"/>
        </a:xfrm>
        <a:prstGeom prst="straightConnector1">
          <a:avLst/>
        </a:prstGeom>
        <a:ln w="38100">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84245</xdr:colOff>
      <xdr:row>153</xdr:row>
      <xdr:rowOff>125472</xdr:rowOff>
    </xdr:from>
    <xdr:to>
      <xdr:col>24</xdr:col>
      <xdr:colOff>351679</xdr:colOff>
      <xdr:row>153</xdr:row>
      <xdr:rowOff>125472</xdr:rowOff>
    </xdr:to>
    <xdr:cxnSp macro="">
      <xdr:nvCxnSpPr>
        <xdr:cNvPr id="1067" name="直線矢印コネクタ 1066"/>
        <xdr:cNvCxnSpPr>
          <a:stCxn id="1057" idx="3"/>
        </xdr:cNvCxnSpPr>
      </xdr:nvCxnSpPr>
      <xdr:spPr>
        <a:xfrm>
          <a:off x="14105045" y="23442672"/>
          <a:ext cx="877034" cy="0"/>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375803</xdr:colOff>
      <xdr:row>145</xdr:row>
      <xdr:rowOff>64638</xdr:rowOff>
    </xdr:from>
    <xdr:to>
      <xdr:col>22</xdr:col>
      <xdr:colOff>375805</xdr:colOff>
      <xdr:row>148</xdr:row>
      <xdr:rowOff>71598</xdr:rowOff>
    </xdr:to>
    <xdr:cxnSp macro="">
      <xdr:nvCxnSpPr>
        <xdr:cNvPr id="1068" name="直線矢印コネクタ 1067"/>
        <xdr:cNvCxnSpPr/>
      </xdr:nvCxnSpPr>
      <xdr:spPr>
        <a:xfrm flipV="1">
          <a:off x="13787003" y="22162638"/>
          <a:ext cx="2" cy="46416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356908</xdr:colOff>
      <xdr:row>122</xdr:row>
      <xdr:rowOff>135105</xdr:rowOff>
    </xdr:from>
    <xdr:to>
      <xdr:col>22</xdr:col>
      <xdr:colOff>356910</xdr:colOff>
      <xdr:row>125</xdr:row>
      <xdr:rowOff>142065</xdr:rowOff>
    </xdr:to>
    <xdr:cxnSp macro="">
      <xdr:nvCxnSpPr>
        <xdr:cNvPr id="1069" name="直線矢印コネクタ 1068"/>
        <xdr:cNvCxnSpPr/>
      </xdr:nvCxnSpPr>
      <xdr:spPr>
        <a:xfrm flipV="1">
          <a:off x="13768108" y="18727905"/>
          <a:ext cx="2" cy="46416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231453</xdr:colOff>
      <xdr:row>128</xdr:row>
      <xdr:rowOff>121999</xdr:rowOff>
    </xdr:from>
    <xdr:to>
      <xdr:col>21</xdr:col>
      <xdr:colOff>467664</xdr:colOff>
      <xdr:row>131</xdr:row>
      <xdr:rowOff>34131</xdr:rowOff>
    </xdr:to>
    <xdr:sp macro="" textlink="">
      <xdr:nvSpPr>
        <xdr:cNvPr id="1070" name="テキスト ボックス 83"/>
        <xdr:cNvSpPr txBox="1"/>
      </xdr:nvSpPr>
      <xdr:spPr>
        <a:xfrm>
          <a:off x="12423453" y="19629199"/>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YES</a:t>
          </a:r>
          <a:endParaRPr kumimoji="1" lang="ja-JP" altLang="en-US"/>
        </a:p>
      </xdr:txBody>
    </xdr:sp>
    <xdr:clientData/>
  </xdr:twoCellAnchor>
  <xdr:twoCellAnchor>
    <xdr:from>
      <xdr:col>20</xdr:col>
      <xdr:colOff>199734</xdr:colOff>
      <xdr:row>149</xdr:row>
      <xdr:rowOff>89934</xdr:rowOff>
    </xdr:from>
    <xdr:to>
      <xdr:col>21</xdr:col>
      <xdr:colOff>435945</xdr:colOff>
      <xdr:row>152</xdr:row>
      <xdr:rowOff>2066</xdr:rowOff>
    </xdr:to>
    <xdr:sp macro="" textlink="">
      <xdr:nvSpPr>
        <xdr:cNvPr id="1071" name="テキスト ボックス 84"/>
        <xdr:cNvSpPr txBox="1"/>
      </xdr:nvSpPr>
      <xdr:spPr>
        <a:xfrm>
          <a:off x="12391734" y="22797534"/>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YES</a:t>
          </a:r>
          <a:endParaRPr kumimoji="1" lang="ja-JP" altLang="en-US"/>
        </a:p>
      </xdr:txBody>
    </xdr:sp>
    <xdr:clientData/>
  </xdr:twoCellAnchor>
  <xdr:twoCellAnchor>
    <xdr:from>
      <xdr:col>22</xdr:col>
      <xdr:colOff>387318</xdr:colOff>
      <xdr:row>145</xdr:row>
      <xdr:rowOff>144704</xdr:rowOff>
    </xdr:from>
    <xdr:to>
      <xdr:col>24</xdr:col>
      <xdr:colOff>13929</xdr:colOff>
      <xdr:row>148</xdr:row>
      <xdr:rowOff>56836</xdr:rowOff>
    </xdr:to>
    <xdr:sp macro="" textlink="">
      <xdr:nvSpPr>
        <xdr:cNvPr id="1072" name="テキスト ボックス 86"/>
        <xdr:cNvSpPr txBox="1"/>
      </xdr:nvSpPr>
      <xdr:spPr>
        <a:xfrm>
          <a:off x="13798518" y="22242704"/>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NO</a:t>
          </a:r>
          <a:endParaRPr kumimoji="1" lang="ja-JP" altLang="en-US"/>
        </a:p>
      </xdr:txBody>
    </xdr:sp>
    <xdr:clientData/>
  </xdr:twoCellAnchor>
  <xdr:twoCellAnchor>
    <xdr:from>
      <xdr:col>22</xdr:col>
      <xdr:colOff>489772</xdr:colOff>
      <xdr:row>123</xdr:row>
      <xdr:rowOff>36913</xdr:rowOff>
    </xdr:from>
    <xdr:to>
      <xdr:col>24</xdr:col>
      <xdr:colOff>116383</xdr:colOff>
      <xdr:row>125</xdr:row>
      <xdr:rowOff>101445</xdr:rowOff>
    </xdr:to>
    <xdr:sp macro="" textlink="">
      <xdr:nvSpPr>
        <xdr:cNvPr id="1073" name="テキスト ボックス 87"/>
        <xdr:cNvSpPr txBox="1"/>
      </xdr:nvSpPr>
      <xdr:spPr>
        <a:xfrm>
          <a:off x="13900972" y="18782113"/>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NO</a:t>
          </a:r>
          <a:endParaRPr kumimoji="1" lang="ja-JP" altLang="en-US"/>
        </a:p>
      </xdr:txBody>
    </xdr:sp>
    <xdr:clientData/>
  </xdr:twoCellAnchor>
  <xdr:twoCellAnchor>
    <xdr:from>
      <xdr:col>20</xdr:col>
      <xdr:colOff>242994</xdr:colOff>
      <xdr:row>110</xdr:row>
      <xdr:rowOff>79593</xdr:rowOff>
    </xdr:from>
    <xdr:to>
      <xdr:col>21</xdr:col>
      <xdr:colOff>392683</xdr:colOff>
      <xdr:row>112</xdr:row>
      <xdr:rowOff>113347</xdr:rowOff>
    </xdr:to>
    <xdr:sp macro="" textlink="">
      <xdr:nvSpPr>
        <xdr:cNvPr id="1074" name="テキスト ボックス 88"/>
        <xdr:cNvSpPr txBox="1"/>
      </xdr:nvSpPr>
      <xdr:spPr>
        <a:xfrm>
          <a:off x="12434994" y="16843593"/>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※1</a:t>
          </a:r>
          <a:endParaRPr kumimoji="1" lang="ja-JP" altLang="en-US" sz="1600" b="1">
            <a:solidFill>
              <a:srgbClr val="FF0000"/>
            </a:solidFill>
          </a:endParaRPr>
        </a:p>
      </xdr:txBody>
    </xdr:sp>
    <xdr:clientData/>
  </xdr:twoCellAnchor>
  <xdr:twoCellAnchor>
    <xdr:from>
      <xdr:col>20</xdr:col>
      <xdr:colOff>244088</xdr:colOff>
      <xdr:row>115</xdr:row>
      <xdr:rowOff>135358</xdr:rowOff>
    </xdr:from>
    <xdr:to>
      <xdr:col>21</xdr:col>
      <xdr:colOff>393777</xdr:colOff>
      <xdr:row>118</xdr:row>
      <xdr:rowOff>16712</xdr:rowOff>
    </xdr:to>
    <xdr:sp macro="" textlink="">
      <xdr:nvSpPr>
        <xdr:cNvPr id="1075" name="テキスト ボックス 89"/>
        <xdr:cNvSpPr txBox="1"/>
      </xdr:nvSpPr>
      <xdr:spPr>
        <a:xfrm>
          <a:off x="12436088" y="17661358"/>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※2</a:t>
          </a:r>
          <a:endParaRPr kumimoji="1" lang="ja-JP" altLang="en-US" sz="1600" b="1">
            <a:solidFill>
              <a:srgbClr val="FF0000"/>
            </a:solidFill>
          </a:endParaRPr>
        </a:p>
      </xdr:txBody>
    </xdr:sp>
    <xdr:clientData/>
  </xdr:twoCellAnchor>
  <xdr:twoCellAnchor>
    <xdr:from>
      <xdr:col>19</xdr:col>
      <xdr:colOff>329578</xdr:colOff>
      <xdr:row>126</xdr:row>
      <xdr:rowOff>93527</xdr:rowOff>
    </xdr:from>
    <xdr:to>
      <xdr:col>20</xdr:col>
      <xdr:colOff>479267</xdr:colOff>
      <xdr:row>128</xdr:row>
      <xdr:rowOff>127281</xdr:rowOff>
    </xdr:to>
    <xdr:sp macro="" textlink="">
      <xdr:nvSpPr>
        <xdr:cNvPr id="1076" name="テキスト ボックス 90"/>
        <xdr:cNvSpPr txBox="1"/>
      </xdr:nvSpPr>
      <xdr:spPr>
        <a:xfrm>
          <a:off x="11911978" y="21696227"/>
          <a:ext cx="759289" cy="3766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※4</a:t>
          </a:r>
          <a:endParaRPr kumimoji="1" lang="ja-JP" altLang="en-US" sz="1600" b="1">
            <a:solidFill>
              <a:srgbClr val="FF0000"/>
            </a:solidFill>
          </a:endParaRPr>
        </a:p>
      </xdr:txBody>
    </xdr:sp>
    <xdr:clientData/>
  </xdr:twoCellAnchor>
  <xdr:twoCellAnchor>
    <xdr:from>
      <xdr:col>20</xdr:col>
      <xdr:colOff>176162</xdr:colOff>
      <xdr:row>120</xdr:row>
      <xdr:rowOff>105476</xdr:rowOff>
    </xdr:from>
    <xdr:to>
      <xdr:col>21</xdr:col>
      <xdr:colOff>325851</xdr:colOff>
      <xdr:row>122</xdr:row>
      <xdr:rowOff>139230</xdr:rowOff>
    </xdr:to>
    <xdr:sp macro="" textlink="">
      <xdr:nvSpPr>
        <xdr:cNvPr id="1077" name="テキスト ボックス 91"/>
        <xdr:cNvSpPr txBox="1"/>
      </xdr:nvSpPr>
      <xdr:spPr>
        <a:xfrm>
          <a:off x="12368162" y="20679476"/>
          <a:ext cx="759289" cy="3766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※3</a:t>
          </a:r>
          <a:endParaRPr kumimoji="1" lang="ja-JP" altLang="en-US" sz="1600" b="1">
            <a:solidFill>
              <a:srgbClr val="FF0000"/>
            </a:solidFill>
          </a:endParaRPr>
        </a:p>
      </xdr:txBody>
    </xdr:sp>
    <xdr:clientData/>
  </xdr:twoCellAnchor>
  <xdr:twoCellAnchor>
    <xdr:from>
      <xdr:col>22</xdr:col>
      <xdr:colOff>489772</xdr:colOff>
      <xdr:row>138</xdr:row>
      <xdr:rowOff>26779</xdr:rowOff>
    </xdr:from>
    <xdr:to>
      <xdr:col>24</xdr:col>
      <xdr:colOff>29861</xdr:colOff>
      <xdr:row>140</xdr:row>
      <xdr:rowOff>60533</xdr:rowOff>
    </xdr:to>
    <xdr:sp macro="" textlink="">
      <xdr:nvSpPr>
        <xdr:cNvPr id="1078" name="テキスト ボックス 92"/>
        <xdr:cNvSpPr txBox="1"/>
      </xdr:nvSpPr>
      <xdr:spPr>
        <a:xfrm>
          <a:off x="13900972" y="21057979"/>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※6</a:t>
          </a:r>
          <a:endParaRPr kumimoji="1" lang="ja-JP" altLang="en-US" sz="1600" b="1">
            <a:solidFill>
              <a:srgbClr val="FF0000"/>
            </a:solidFill>
          </a:endParaRPr>
        </a:p>
      </xdr:txBody>
    </xdr:sp>
    <xdr:clientData/>
  </xdr:twoCellAnchor>
  <xdr:twoCellAnchor>
    <xdr:from>
      <xdr:col>22</xdr:col>
      <xdr:colOff>514433</xdr:colOff>
      <xdr:row>131</xdr:row>
      <xdr:rowOff>113342</xdr:rowOff>
    </xdr:from>
    <xdr:to>
      <xdr:col>24</xdr:col>
      <xdr:colOff>54522</xdr:colOff>
      <xdr:row>133</xdr:row>
      <xdr:rowOff>147096</xdr:rowOff>
    </xdr:to>
    <xdr:sp macro="" textlink="">
      <xdr:nvSpPr>
        <xdr:cNvPr id="1079" name="テキスト ボックス 93"/>
        <xdr:cNvSpPr txBox="1"/>
      </xdr:nvSpPr>
      <xdr:spPr>
        <a:xfrm>
          <a:off x="13925633" y="20077742"/>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※5</a:t>
          </a:r>
          <a:endParaRPr kumimoji="1" lang="ja-JP" altLang="en-US" sz="1600" b="1">
            <a:solidFill>
              <a:srgbClr val="FF0000"/>
            </a:solidFill>
          </a:endParaRPr>
        </a:p>
      </xdr:txBody>
    </xdr:sp>
    <xdr:clientData/>
  </xdr:twoCellAnchor>
  <xdr:twoCellAnchor>
    <xdr:from>
      <xdr:col>22</xdr:col>
      <xdr:colOff>539283</xdr:colOff>
      <xdr:row>143</xdr:row>
      <xdr:rowOff>6195</xdr:rowOff>
    </xdr:from>
    <xdr:to>
      <xdr:col>24</xdr:col>
      <xdr:colOff>79372</xdr:colOff>
      <xdr:row>145</xdr:row>
      <xdr:rowOff>39949</xdr:rowOff>
    </xdr:to>
    <xdr:sp macro="" textlink="">
      <xdr:nvSpPr>
        <xdr:cNvPr id="1080" name="テキスト ボックス 94"/>
        <xdr:cNvSpPr txBox="1"/>
      </xdr:nvSpPr>
      <xdr:spPr>
        <a:xfrm>
          <a:off x="13950483" y="21799395"/>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※7</a:t>
          </a:r>
          <a:endParaRPr kumimoji="1" lang="ja-JP" altLang="en-US" sz="1600" b="1">
            <a:solidFill>
              <a:srgbClr val="FF0000"/>
            </a:solidFill>
          </a:endParaRPr>
        </a:p>
      </xdr:txBody>
    </xdr:sp>
    <xdr:clientData/>
  </xdr:twoCellAnchor>
  <xdr:twoCellAnchor>
    <xdr:from>
      <xdr:col>22</xdr:col>
      <xdr:colOff>589412</xdr:colOff>
      <xdr:row>148</xdr:row>
      <xdr:rowOff>88446</xdr:rowOff>
    </xdr:from>
    <xdr:to>
      <xdr:col>24</xdr:col>
      <xdr:colOff>129501</xdr:colOff>
      <xdr:row>150</xdr:row>
      <xdr:rowOff>122200</xdr:rowOff>
    </xdr:to>
    <xdr:sp macro="" textlink="">
      <xdr:nvSpPr>
        <xdr:cNvPr id="1081" name="テキスト ボックス 95"/>
        <xdr:cNvSpPr txBox="1"/>
      </xdr:nvSpPr>
      <xdr:spPr>
        <a:xfrm>
          <a:off x="14000612" y="22643646"/>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※8</a:t>
          </a:r>
          <a:endParaRPr kumimoji="1" lang="ja-JP" altLang="en-US" sz="1600" b="1">
            <a:solidFill>
              <a:srgbClr val="FF0000"/>
            </a:solidFill>
          </a:endParaRPr>
        </a:p>
      </xdr:txBody>
    </xdr:sp>
    <xdr:clientData/>
  </xdr:twoCellAnchor>
  <xdr:twoCellAnchor>
    <xdr:from>
      <xdr:col>29</xdr:col>
      <xdr:colOff>108421</xdr:colOff>
      <xdr:row>102</xdr:row>
      <xdr:rowOff>99609</xdr:rowOff>
    </xdr:from>
    <xdr:to>
      <xdr:col>32</xdr:col>
      <xdr:colOff>386717</xdr:colOff>
      <xdr:row>111</xdr:row>
      <xdr:rowOff>37270</xdr:rowOff>
    </xdr:to>
    <xdr:sp macro="" textlink="">
      <xdr:nvSpPr>
        <xdr:cNvPr id="1082" name="テキスト ボックス 96"/>
        <xdr:cNvSpPr txBox="1"/>
      </xdr:nvSpPr>
      <xdr:spPr>
        <a:xfrm>
          <a:off x="17786821" y="15644409"/>
          <a:ext cx="2107096" cy="130926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endParaRPr kumimoji="1" lang="ja-JP" altLang="en-US"/>
        </a:p>
      </xdr:txBody>
    </xdr:sp>
    <xdr:clientData/>
  </xdr:twoCellAnchor>
  <xdr:twoCellAnchor>
    <xdr:from>
      <xdr:col>33</xdr:col>
      <xdr:colOff>95562</xdr:colOff>
      <xdr:row>99</xdr:row>
      <xdr:rowOff>118664</xdr:rowOff>
    </xdr:from>
    <xdr:to>
      <xdr:col>44</xdr:col>
      <xdr:colOff>360162</xdr:colOff>
      <xdr:row>103</xdr:row>
      <xdr:rowOff>32284</xdr:rowOff>
    </xdr:to>
    <xdr:sp macro="" textlink="">
      <xdr:nvSpPr>
        <xdr:cNvPr id="1084" name="テキスト ボックス 99"/>
        <xdr:cNvSpPr txBox="1"/>
      </xdr:nvSpPr>
      <xdr:spPr>
        <a:xfrm>
          <a:off x="20212362" y="15206264"/>
          <a:ext cx="6970200"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2800">
              <a:solidFill>
                <a:srgbClr val="FF0000"/>
              </a:solidFill>
            </a:rPr>
            <a:t>※1</a:t>
          </a:r>
          <a:r>
            <a:rPr kumimoji="1" lang="ja-JP" altLang="en-US" sz="2800">
              <a:solidFill>
                <a:srgbClr val="FF0000"/>
              </a:solidFill>
            </a:rPr>
            <a:t>モンスター</a:t>
          </a:r>
          <a:r>
            <a:rPr kumimoji="1" lang="en-US" altLang="ja-JP" sz="2800">
              <a:solidFill>
                <a:srgbClr val="FF0000"/>
              </a:solidFill>
            </a:rPr>
            <a:t>&amp;HP</a:t>
          </a:r>
          <a:r>
            <a:rPr kumimoji="1" lang="ja-JP" altLang="en-US" sz="2800">
              <a:solidFill>
                <a:srgbClr val="FF0000"/>
              </a:solidFill>
            </a:rPr>
            <a:t>説明（勇者</a:t>
          </a:r>
          <a:r>
            <a:rPr lang="en-US" altLang="ja-JP" sz="2800">
              <a:solidFill>
                <a:srgbClr val="FF0000"/>
              </a:solidFill>
            </a:rPr>
            <a:t>HP</a:t>
          </a:r>
          <a:r>
            <a:rPr lang="ja-JP" altLang="en-US" sz="2800">
              <a:solidFill>
                <a:srgbClr val="FF0000"/>
              </a:solidFill>
            </a:rPr>
            <a:t>の表示開始</a:t>
          </a:r>
          <a:r>
            <a:rPr kumimoji="1" lang="ja-JP" altLang="en-US" sz="2800">
              <a:solidFill>
                <a:srgbClr val="FF0000"/>
              </a:solidFill>
            </a:rPr>
            <a:t>）</a:t>
          </a:r>
        </a:p>
      </xdr:txBody>
    </xdr:sp>
    <xdr:clientData/>
  </xdr:twoCellAnchor>
  <xdr:twoCellAnchor editAs="oneCell">
    <xdr:from>
      <xdr:col>35</xdr:col>
      <xdr:colOff>161430</xdr:colOff>
      <xdr:row>104</xdr:row>
      <xdr:rowOff>144077</xdr:rowOff>
    </xdr:from>
    <xdr:to>
      <xdr:col>40</xdr:col>
      <xdr:colOff>448751</xdr:colOff>
      <xdr:row>117</xdr:row>
      <xdr:rowOff>40340</xdr:rowOff>
    </xdr:to>
    <xdr:pic>
      <xdr:nvPicPr>
        <xdr:cNvPr id="1085" name="図 108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497430" y="15993677"/>
          <a:ext cx="3335321" cy="1877463"/>
        </a:xfrm>
        <a:prstGeom prst="rect">
          <a:avLst/>
        </a:prstGeom>
      </xdr:spPr>
    </xdr:pic>
    <xdr:clientData/>
  </xdr:twoCellAnchor>
  <xdr:twoCellAnchor editAs="oneCell">
    <xdr:from>
      <xdr:col>37</xdr:col>
      <xdr:colOff>196541</xdr:colOff>
      <xdr:row>109</xdr:row>
      <xdr:rowOff>65953</xdr:rowOff>
    </xdr:from>
    <xdr:to>
      <xdr:col>39</xdr:col>
      <xdr:colOff>9805</xdr:colOff>
      <xdr:row>116</xdr:row>
      <xdr:rowOff>31617</xdr:rowOff>
    </xdr:to>
    <xdr:pic>
      <xdr:nvPicPr>
        <xdr:cNvPr id="1086" name="図 108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2751741" y="16677553"/>
          <a:ext cx="1032464" cy="1032464"/>
        </a:xfrm>
        <a:prstGeom prst="rect">
          <a:avLst/>
        </a:prstGeom>
      </xdr:spPr>
    </xdr:pic>
    <xdr:clientData/>
  </xdr:twoCellAnchor>
  <xdr:twoCellAnchor editAs="oneCell">
    <xdr:from>
      <xdr:col>35</xdr:col>
      <xdr:colOff>513935</xdr:colOff>
      <xdr:row>109</xdr:row>
      <xdr:rowOff>142060</xdr:rowOff>
    </xdr:from>
    <xdr:to>
      <xdr:col>37</xdr:col>
      <xdr:colOff>338683</xdr:colOff>
      <xdr:row>116</xdr:row>
      <xdr:rowOff>119208</xdr:rowOff>
    </xdr:to>
    <xdr:pic>
      <xdr:nvPicPr>
        <xdr:cNvPr id="1087" name="図 108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1849935" y="16753660"/>
          <a:ext cx="1043948" cy="1043948"/>
        </a:xfrm>
        <a:prstGeom prst="rect">
          <a:avLst/>
        </a:prstGeom>
        <a:effectLst>
          <a:glow rad="127000">
            <a:srgbClr val="FF99FF"/>
          </a:glow>
        </a:effectLst>
      </xdr:spPr>
    </xdr:pic>
    <xdr:clientData/>
  </xdr:twoCellAnchor>
  <xdr:twoCellAnchor>
    <xdr:from>
      <xdr:col>37</xdr:col>
      <xdr:colOff>387208</xdr:colOff>
      <xdr:row>105</xdr:row>
      <xdr:rowOff>63605</xdr:rowOff>
    </xdr:from>
    <xdr:to>
      <xdr:col>40</xdr:col>
      <xdr:colOff>425276</xdr:colOff>
      <xdr:row>115</xdr:row>
      <xdr:rowOff>22893</xdr:rowOff>
    </xdr:to>
    <xdr:sp macro="" textlink="">
      <xdr:nvSpPr>
        <xdr:cNvPr id="1088" name="円形吹き出し 1087"/>
        <xdr:cNvSpPr/>
      </xdr:nvSpPr>
      <xdr:spPr>
        <a:xfrm>
          <a:off x="22942408" y="16065605"/>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197298</xdr:colOff>
      <xdr:row>118</xdr:row>
      <xdr:rowOff>65381</xdr:rowOff>
    </xdr:from>
    <xdr:to>
      <xdr:col>43</xdr:col>
      <xdr:colOff>435749</xdr:colOff>
      <xdr:row>124</xdr:row>
      <xdr:rowOff>105088</xdr:rowOff>
    </xdr:to>
    <xdr:sp macro="" textlink="">
      <xdr:nvSpPr>
        <xdr:cNvPr id="1089" name="テキスト ボックス 104"/>
        <xdr:cNvSpPr txBox="1"/>
      </xdr:nvSpPr>
      <xdr:spPr>
        <a:xfrm>
          <a:off x="17266098" y="18048581"/>
          <a:ext cx="9382451" cy="95410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a:t>
          </a:r>
          <a:r>
            <a:rPr kumimoji="1" lang="ja-JP" altLang="en-US" sz="2800"/>
            <a:t>地点④（</a:t>
          </a:r>
          <a:r>
            <a:rPr lang="en-US" altLang="ja-JP" sz="2800"/>
            <a:t>※</a:t>
          </a:r>
          <a:r>
            <a:rPr lang="ja-JP" altLang="en-US" sz="2800"/>
            <a:t>チュートリアル説明ステージイメージ</a:t>
          </a:r>
          <a:r>
            <a:rPr kumimoji="1" lang="ja-JP" altLang="en-US" sz="2800"/>
            <a:t>参照）</a:t>
          </a:r>
          <a:endParaRPr kumimoji="1" lang="en-US" altLang="ja-JP" sz="2800"/>
        </a:p>
        <a:p>
          <a:r>
            <a:rPr kumimoji="1" lang="ja-JP" altLang="en-US" sz="2800"/>
            <a:t>に到着</a:t>
          </a:r>
          <a:r>
            <a:rPr lang="ja-JP" altLang="en-US" sz="2800"/>
            <a:t>後、勇者の目の前にモンスターの出現。</a:t>
          </a:r>
          <a:endParaRPr kumimoji="1" lang="ja-JP" altLang="en-US" sz="2800"/>
        </a:p>
      </xdr:txBody>
    </xdr:sp>
    <xdr:clientData/>
  </xdr:twoCellAnchor>
  <xdr:twoCellAnchor editAs="oneCell">
    <xdr:from>
      <xdr:col>28</xdr:col>
      <xdr:colOff>382314</xdr:colOff>
      <xdr:row>104</xdr:row>
      <xdr:rowOff>99372</xdr:rowOff>
    </xdr:from>
    <xdr:to>
      <xdr:col>33</xdr:col>
      <xdr:colOff>596115</xdr:colOff>
      <xdr:row>117</xdr:row>
      <xdr:rowOff>127568</xdr:rowOff>
    </xdr:to>
    <xdr:pic>
      <xdr:nvPicPr>
        <xdr:cNvPr id="1090" name="図 1089"/>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7451114" y="15948972"/>
          <a:ext cx="3261801" cy="2009396"/>
        </a:xfrm>
        <a:prstGeom prst="rect">
          <a:avLst/>
        </a:prstGeom>
      </xdr:spPr>
    </xdr:pic>
    <xdr:clientData/>
  </xdr:twoCellAnchor>
  <xdr:twoCellAnchor>
    <xdr:from>
      <xdr:col>29</xdr:col>
      <xdr:colOff>493072</xdr:colOff>
      <xdr:row>106</xdr:row>
      <xdr:rowOff>36441</xdr:rowOff>
    </xdr:from>
    <xdr:to>
      <xdr:col>32</xdr:col>
      <xdr:colOff>85568</xdr:colOff>
      <xdr:row>108</xdr:row>
      <xdr:rowOff>100973</xdr:rowOff>
    </xdr:to>
    <xdr:sp macro="" textlink="">
      <xdr:nvSpPr>
        <xdr:cNvPr id="1091" name="テキスト ボックス 108"/>
        <xdr:cNvSpPr txBox="1"/>
      </xdr:nvSpPr>
      <xdr:spPr>
        <a:xfrm>
          <a:off x="18171472" y="16190841"/>
          <a:ext cx="1421296"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ln>
                <a:solidFill>
                  <a:schemeClr val="tx1"/>
                </a:solidFill>
              </a:ln>
              <a:solidFill>
                <a:srgbClr val="FF0000"/>
              </a:solidFill>
            </a:rPr>
            <a:t>モンスター</a:t>
          </a:r>
        </a:p>
      </xdr:txBody>
    </xdr:sp>
    <xdr:clientData/>
  </xdr:twoCellAnchor>
  <xdr:twoCellAnchor>
    <xdr:from>
      <xdr:col>28</xdr:col>
      <xdr:colOff>239455</xdr:colOff>
      <xdr:row>125</xdr:row>
      <xdr:rowOff>22528</xdr:rowOff>
    </xdr:from>
    <xdr:to>
      <xdr:col>41</xdr:col>
      <xdr:colOff>32104</xdr:colOff>
      <xdr:row>131</xdr:row>
      <xdr:rowOff>62235</xdr:rowOff>
    </xdr:to>
    <xdr:sp macro="" textlink="">
      <xdr:nvSpPr>
        <xdr:cNvPr id="1092" name="テキスト ボックス 109"/>
        <xdr:cNvSpPr txBox="1"/>
      </xdr:nvSpPr>
      <xdr:spPr>
        <a:xfrm>
          <a:off x="17308255" y="19072528"/>
          <a:ext cx="7717449" cy="95410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a:t>
          </a:r>
          <a:r>
            <a:rPr kumimoji="1" lang="en-US" altLang="ja-JP" sz="2800"/>
            <a:t>1</a:t>
          </a:r>
          <a:r>
            <a:rPr kumimoji="1" lang="ja-JP" altLang="en-US" sz="2800"/>
            <a:t>人称視点になりモンスターに注目後、モンスターの前にナビ妖精が移動。</a:t>
          </a:r>
        </a:p>
      </xdr:txBody>
    </xdr:sp>
    <xdr:clientData/>
  </xdr:twoCellAnchor>
  <xdr:twoCellAnchor>
    <xdr:from>
      <xdr:col>33</xdr:col>
      <xdr:colOff>596115</xdr:colOff>
      <xdr:row>109</xdr:row>
      <xdr:rowOff>7416</xdr:rowOff>
    </xdr:from>
    <xdr:to>
      <xdr:col>35</xdr:col>
      <xdr:colOff>191726</xdr:colOff>
      <xdr:row>113</xdr:row>
      <xdr:rowOff>24599</xdr:rowOff>
    </xdr:to>
    <xdr:sp macro="" textlink="">
      <xdr:nvSpPr>
        <xdr:cNvPr id="1093" name="右矢印 1092"/>
        <xdr:cNvSpPr/>
      </xdr:nvSpPr>
      <xdr:spPr>
        <a:xfrm>
          <a:off x="20712915" y="16619016"/>
          <a:ext cx="814811" cy="626783"/>
        </a:xfrm>
        <a:prstGeom prst="rightArrow">
          <a:avLst/>
        </a:prstGeom>
      </xdr:spPr>
      <xdr:style>
        <a:lnRef idx="1">
          <a:schemeClr val="accent5"/>
        </a:lnRef>
        <a:fillRef idx="3">
          <a:schemeClr val="accent5"/>
        </a:fillRef>
        <a:effectRef idx="2">
          <a:schemeClr val="accent5"/>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269935</xdr:colOff>
      <xdr:row>132</xdr:row>
      <xdr:rowOff>40374</xdr:rowOff>
    </xdr:from>
    <xdr:to>
      <xdr:col>41</xdr:col>
      <xdr:colOff>62584</xdr:colOff>
      <xdr:row>141</xdr:row>
      <xdr:rowOff>53769</xdr:rowOff>
    </xdr:to>
    <xdr:sp macro="" textlink="">
      <xdr:nvSpPr>
        <xdr:cNvPr id="1094" name="テキスト ボックス 112"/>
        <xdr:cNvSpPr txBox="1"/>
      </xdr:nvSpPr>
      <xdr:spPr>
        <a:xfrm>
          <a:off x="17338735" y="20157174"/>
          <a:ext cx="7717449" cy="138499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：ナビ妖精の移動後、モンスター</a:t>
          </a:r>
          <a:r>
            <a:rPr lang="en-US" altLang="ja-JP" sz="2800"/>
            <a:t>&amp;HP</a:t>
          </a:r>
          <a:r>
            <a:rPr lang="ja-JP" altLang="en-US" sz="2800"/>
            <a:t>の説明開始。</a:t>
          </a:r>
          <a:endParaRPr lang="en-US" altLang="ja-JP" sz="2800"/>
        </a:p>
        <a:p>
          <a:r>
            <a:rPr kumimoji="1" lang="ja-JP" altLang="en-US" sz="2800"/>
            <a:t>（</a:t>
          </a:r>
          <a:r>
            <a:rPr kumimoji="1" lang="en-US" altLang="ja-JP" sz="2800"/>
            <a:t>HP</a:t>
          </a:r>
          <a:r>
            <a:rPr kumimoji="1" lang="ja-JP" altLang="en-US" sz="2800"/>
            <a:t>バー表示。）</a:t>
          </a:r>
          <a:endParaRPr kumimoji="1" lang="en-US" altLang="ja-JP" sz="2800"/>
        </a:p>
        <a:p>
          <a:endParaRPr kumimoji="1" lang="ja-JP" altLang="en-US" sz="2800"/>
        </a:p>
      </xdr:txBody>
    </xdr:sp>
    <xdr:clientData/>
  </xdr:twoCellAnchor>
  <xdr:twoCellAnchor editAs="oneCell">
    <xdr:from>
      <xdr:col>44</xdr:col>
      <xdr:colOff>98584</xdr:colOff>
      <xdr:row>104</xdr:row>
      <xdr:rowOff>99372</xdr:rowOff>
    </xdr:from>
    <xdr:to>
      <xdr:col>49</xdr:col>
      <xdr:colOff>385905</xdr:colOff>
      <xdr:row>116</xdr:row>
      <xdr:rowOff>148035</xdr:rowOff>
    </xdr:to>
    <xdr:pic>
      <xdr:nvPicPr>
        <xdr:cNvPr id="1095" name="図 109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920984" y="15948972"/>
          <a:ext cx="3335321" cy="1877463"/>
        </a:xfrm>
        <a:prstGeom prst="rect">
          <a:avLst/>
        </a:prstGeom>
      </xdr:spPr>
    </xdr:pic>
    <xdr:clientData/>
  </xdr:twoCellAnchor>
  <xdr:twoCellAnchor editAs="oneCell">
    <xdr:from>
      <xdr:col>46</xdr:col>
      <xdr:colOff>133695</xdr:colOff>
      <xdr:row>109</xdr:row>
      <xdr:rowOff>21248</xdr:rowOff>
    </xdr:from>
    <xdr:to>
      <xdr:col>47</xdr:col>
      <xdr:colOff>556559</xdr:colOff>
      <xdr:row>115</xdr:row>
      <xdr:rowOff>139312</xdr:rowOff>
    </xdr:to>
    <xdr:pic>
      <xdr:nvPicPr>
        <xdr:cNvPr id="1096" name="図 109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175295" y="16632848"/>
          <a:ext cx="1032464" cy="1032464"/>
        </a:xfrm>
        <a:prstGeom prst="rect">
          <a:avLst/>
        </a:prstGeom>
      </xdr:spPr>
    </xdr:pic>
    <xdr:clientData/>
  </xdr:twoCellAnchor>
  <xdr:twoCellAnchor editAs="oneCell">
    <xdr:from>
      <xdr:col>44</xdr:col>
      <xdr:colOff>451089</xdr:colOff>
      <xdr:row>109</xdr:row>
      <xdr:rowOff>97355</xdr:rowOff>
    </xdr:from>
    <xdr:to>
      <xdr:col>46</xdr:col>
      <xdr:colOff>275837</xdr:colOff>
      <xdr:row>116</xdr:row>
      <xdr:rowOff>74503</xdr:rowOff>
    </xdr:to>
    <xdr:pic>
      <xdr:nvPicPr>
        <xdr:cNvPr id="1097" name="図 109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73489" y="16708955"/>
          <a:ext cx="1043948" cy="1043948"/>
        </a:xfrm>
        <a:prstGeom prst="rect">
          <a:avLst/>
        </a:prstGeom>
        <a:effectLst>
          <a:glow rad="127000">
            <a:srgbClr val="FF99FF"/>
          </a:glow>
        </a:effectLst>
      </xdr:spPr>
    </xdr:pic>
    <xdr:clientData/>
  </xdr:twoCellAnchor>
  <xdr:twoCellAnchor>
    <xdr:from>
      <xdr:col>46</xdr:col>
      <xdr:colOff>324362</xdr:colOff>
      <xdr:row>105</xdr:row>
      <xdr:rowOff>18900</xdr:rowOff>
    </xdr:from>
    <xdr:to>
      <xdr:col>49</xdr:col>
      <xdr:colOff>362430</xdr:colOff>
      <xdr:row>114</xdr:row>
      <xdr:rowOff>130588</xdr:rowOff>
    </xdr:to>
    <xdr:sp macro="" textlink="">
      <xdr:nvSpPr>
        <xdr:cNvPr id="1098" name="円形吹き出し 1097"/>
        <xdr:cNvSpPr/>
      </xdr:nvSpPr>
      <xdr:spPr>
        <a:xfrm>
          <a:off x="28365962" y="16020900"/>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324362</xdr:colOff>
      <xdr:row>107</xdr:row>
      <xdr:rowOff>123694</xdr:rowOff>
    </xdr:from>
    <xdr:to>
      <xdr:col>49</xdr:col>
      <xdr:colOff>392326</xdr:colOff>
      <xdr:row>112</xdr:row>
      <xdr:rowOff>8025</xdr:rowOff>
    </xdr:to>
    <xdr:sp macro="" textlink="">
      <xdr:nvSpPr>
        <xdr:cNvPr id="1099" name="テキスト ボックス 118"/>
        <xdr:cNvSpPr txBox="1"/>
      </xdr:nvSpPr>
      <xdr:spPr>
        <a:xfrm>
          <a:off x="28365962" y="16430494"/>
          <a:ext cx="1896764" cy="64633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あのモンスターは</a:t>
          </a:r>
          <a:endParaRPr kumimoji="1" lang="en-US" altLang="ja-JP"/>
        </a:p>
        <a:p>
          <a:pPr algn="ctr"/>
          <a:r>
            <a:rPr lang="ja-JP" altLang="en-US">
              <a:solidFill>
                <a:srgbClr val="FF0000"/>
              </a:solidFill>
            </a:rPr>
            <a:t>魔王</a:t>
          </a:r>
          <a:r>
            <a:rPr lang="ja-JP" altLang="en-US"/>
            <a:t>の手下！</a:t>
          </a:r>
          <a:endParaRPr kumimoji="1" lang="ja-JP" altLang="en-US"/>
        </a:p>
      </xdr:txBody>
    </xdr:sp>
    <xdr:clientData/>
  </xdr:twoCellAnchor>
  <xdr:twoCellAnchor editAs="oneCell">
    <xdr:from>
      <xdr:col>44</xdr:col>
      <xdr:colOff>122902</xdr:colOff>
      <xdr:row>118</xdr:row>
      <xdr:rowOff>102476</xdr:rowOff>
    </xdr:from>
    <xdr:to>
      <xdr:col>49</xdr:col>
      <xdr:colOff>410223</xdr:colOff>
      <xdr:row>130</xdr:row>
      <xdr:rowOff>151139</xdr:rowOff>
    </xdr:to>
    <xdr:pic>
      <xdr:nvPicPr>
        <xdr:cNvPr id="1105" name="図 110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945302" y="18085676"/>
          <a:ext cx="3335321" cy="1877463"/>
        </a:xfrm>
        <a:prstGeom prst="rect">
          <a:avLst/>
        </a:prstGeom>
      </xdr:spPr>
    </xdr:pic>
    <xdr:clientData/>
  </xdr:twoCellAnchor>
  <xdr:twoCellAnchor editAs="oneCell">
    <xdr:from>
      <xdr:col>46</xdr:col>
      <xdr:colOff>158013</xdr:colOff>
      <xdr:row>123</xdr:row>
      <xdr:rowOff>24352</xdr:rowOff>
    </xdr:from>
    <xdr:to>
      <xdr:col>47</xdr:col>
      <xdr:colOff>580877</xdr:colOff>
      <xdr:row>129</xdr:row>
      <xdr:rowOff>142416</xdr:rowOff>
    </xdr:to>
    <xdr:pic>
      <xdr:nvPicPr>
        <xdr:cNvPr id="1106" name="図 110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199613" y="18769552"/>
          <a:ext cx="1032464" cy="1032464"/>
        </a:xfrm>
        <a:prstGeom prst="rect">
          <a:avLst/>
        </a:prstGeom>
      </xdr:spPr>
    </xdr:pic>
    <xdr:clientData/>
  </xdr:twoCellAnchor>
  <xdr:twoCellAnchor editAs="oneCell">
    <xdr:from>
      <xdr:col>44</xdr:col>
      <xdr:colOff>475407</xdr:colOff>
      <xdr:row>123</xdr:row>
      <xdr:rowOff>100459</xdr:rowOff>
    </xdr:from>
    <xdr:to>
      <xdr:col>46</xdr:col>
      <xdr:colOff>300155</xdr:colOff>
      <xdr:row>130</xdr:row>
      <xdr:rowOff>77607</xdr:rowOff>
    </xdr:to>
    <xdr:pic>
      <xdr:nvPicPr>
        <xdr:cNvPr id="1107" name="図 110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97807" y="18845659"/>
          <a:ext cx="1043948" cy="1043948"/>
        </a:xfrm>
        <a:prstGeom prst="rect">
          <a:avLst/>
        </a:prstGeom>
        <a:effectLst>
          <a:glow rad="127000">
            <a:srgbClr val="FF99FF"/>
          </a:glow>
        </a:effectLst>
      </xdr:spPr>
    </xdr:pic>
    <xdr:clientData/>
  </xdr:twoCellAnchor>
  <xdr:twoCellAnchor>
    <xdr:from>
      <xdr:col>46</xdr:col>
      <xdr:colOff>348680</xdr:colOff>
      <xdr:row>119</xdr:row>
      <xdr:rowOff>22004</xdr:rowOff>
    </xdr:from>
    <xdr:to>
      <xdr:col>49</xdr:col>
      <xdr:colOff>386748</xdr:colOff>
      <xdr:row>128</xdr:row>
      <xdr:rowOff>133692</xdr:rowOff>
    </xdr:to>
    <xdr:sp macro="" textlink="">
      <xdr:nvSpPr>
        <xdr:cNvPr id="1108" name="円形吹き出し 1107"/>
        <xdr:cNvSpPr/>
      </xdr:nvSpPr>
      <xdr:spPr>
        <a:xfrm>
          <a:off x="28390280" y="18157604"/>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363311</xdr:colOff>
      <xdr:row>118</xdr:row>
      <xdr:rowOff>74996</xdr:rowOff>
    </xdr:from>
    <xdr:to>
      <xdr:col>49</xdr:col>
      <xdr:colOff>431275</xdr:colOff>
      <xdr:row>128</xdr:row>
      <xdr:rowOff>28324</xdr:rowOff>
    </xdr:to>
    <xdr:sp macro="" textlink="">
      <xdr:nvSpPr>
        <xdr:cNvPr id="1109" name="テキスト ボックス 133"/>
        <xdr:cNvSpPr txBox="1"/>
      </xdr:nvSpPr>
      <xdr:spPr>
        <a:xfrm>
          <a:off x="28404911" y="18058196"/>
          <a:ext cx="1896764" cy="147732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endParaRPr lang="en-US" altLang="ja-JP"/>
        </a:p>
        <a:p>
          <a:pPr algn="ctr"/>
          <a:r>
            <a:rPr lang="ja-JP" altLang="en-US"/>
            <a:t>モンスターやモンスターの攻撃に当たると</a:t>
          </a:r>
          <a:r>
            <a:rPr lang="en-US" altLang="ja-JP"/>
            <a:t>HP</a:t>
          </a:r>
          <a:r>
            <a:rPr lang="ja-JP" altLang="en-US"/>
            <a:t>が減っちゃうよ！</a:t>
          </a:r>
        </a:p>
      </xdr:txBody>
    </xdr:sp>
    <xdr:clientData/>
  </xdr:twoCellAnchor>
  <xdr:twoCellAnchor>
    <xdr:from>
      <xdr:col>43</xdr:col>
      <xdr:colOff>238283</xdr:colOff>
      <xdr:row>108</xdr:row>
      <xdr:rowOff>100973</xdr:rowOff>
    </xdr:from>
    <xdr:to>
      <xdr:col>44</xdr:col>
      <xdr:colOff>90348</xdr:colOff>
      <xdr:row>117</xdr:row>
      <xdr:rowOff>8817</xdr:rowOff>
    </xdr:to>
    <xdr:sp macro="" textlink="">
      <xdr:nvSpPr>
        <xdr:cNvPr id="1110" name="テキスト ボックス 134"/>
        <xdr:cNvSpPr txBox="1"/>
      </xdr:nvSpPr>
      <xdr:spPr>
        <a:xfrm>
          <a:off x="26451083" y="16560173"/>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台詞①</a:t>
          </a:r>
        </a:p>
      </xdr:txBody>
    </xdr:sp>
    <xdr:clientData/>
  </xdr:twoCellAnchor>
  <xdr:twoCellAnchor>
    <xdr:from>
      <xdr:col>43</xdr:col>
      <xdr:colOff>222634</xdr:colOff>
      <xdr:row>121</xdr:row>
      <xdr:rowOff>85234</xdr:rowOff>
    </xdr:from>
    <xdr:to>
      <xdr:col>44</xdr:col>
      <xdr:colOff>74699</xdr:colOff>
      <xdr:row>129</xdr:row>
      <xdr:rowOff>145478</xdr:rowOff>
    </xdr:to>
    <xdr:sp macro="" textlink="">
      <xdr:nvSpPr>
        <xdr:cNvPr id="1111" name="テキスト ボックス 136"/>
        <xdr:cNvSpPr txBox="1"/>
      </xdr:nvSpPr>
      <xdr:spPr>
        <a:xfrm>
          <a:off x="26435434" y="18525634"/>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台詞②</a:t>
          </a:r>
        </a:p>
      </xdr:txBody>
    </xdr:sp>
    <xdr:clientData/>
  </xdr:twoCellAnchor>
  <xdr:twoCellAnchor>
    <xdr:from>
      <xdr:col>43</xdr:col>
      <xdr:colOff>281493</xdr:colOff>
      <xdr:row>135</xdr:row>
      <xdr:rowOff>26725</xdr:rowOff>
    </xdr:from>
    <xdr:to>
      <xdr:col>44</xdr:col>
      <xdr:colOff>133558</xdr:colOff>
      <xdr:row>143</xdr:row>
      <xdr:rowOff>86969</xdr:rowOff>
    </xdr:to>
    <xdr:sp macro="" textlink="">
      <xdr:nvSpPr>
        <xdr:cNvPr id="1112" name="テキスト ボックス 137"/>
        <xdr:cNvSpPr txBox="1"/>
      </xdr:nvSpPr>
      <xdr:spPr>
        <a:xfrm>
          <a:off x="26494293" y="20600725"/>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台詞③</a:t>
          </a:r>
        </a:p>
      </xdr:txBody>
    </xdr:sp>
    <xdr:clientData/>
  </xdr:twoCellAnchor>
  <xdr:twoCellAnchor>
    <xdr:from>
      <xdr:col>28</xdr:col>
      <xdr:colOff>269935</xdr:colOff>
      <xdr:row>142</xdr:row>
      <xdr:rowOff>141203</xdr:rowOff>
    </xdr:from>
    <xdr:to>
      <xdr:col>41</xdr:col>
      <xdr:colOff>62584</xdr:colOff>
      <xdr:row>146</xdr:row>
      <xdr:rowOff>35376</xdr:rowOff>
    </xdr:to>
    <xdr:sp macro="" textlink="">
      <xdr:nvSpPr>
        <xdr:cNvPr id="1113" name="テキスト ボックス 138"/>
        <xdr:cNvSpPr txBox="1"/>
      </xdr:nvSpPr>
      <xdr:spPr>
        <a:xfrm>
          <a:off x="17338735" y="23749348"/>
          <a:ext cx="7717449"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5</a:t>
          </a:r>
          <a:r>
            <a:rPr lang="ja-JP" altLang="en-US" sz="2800"/>
            <a:t>：台詞⑥の後、攻撃説明へ移行。</a:t>
          </a:r>
          <a:endParaRPr kumimoji="1" lang="ja-JP" altLang="en-US" sz="2800"/>
        </a:p>
      </xdr:txBody>
    </xdr:sp>
    <xdr:clientData/>
  </xdr:twoCellAnchor>
  <xdr:twoCellAnchor>
    <xdr:from>
      <xdr:col>28</xdr:col>
      <xdr:colOff>212670</xdr:colOff>
      <xdr:row>149</xdr:row>
      <xdr:rowOff>122009</xdr:rowOff>
    </xdr:from>
    <xdr:to>
      <xdr:col>45</xdr:col>
      <xdr:colOff>186447</xdr:colOff>
      <xdr:row>185</xdr:row>
      <xdr:rowOff>124717</xdr:rowOff>
    </xdr:to>
    <xdr:sp macro="" textlink="">
      <xdr:nvSpPr>
        <xdr:cNvPr id="1114" name="正方形/長方形 1113"/>
        <xdr:cNvSpPr/>
      </xdr:nvSpPr>
      <xdr:spPr>
        <a:xfrm>
          <a:off x="17281470" y="22829609"/>
          <a:ext cx="10336977" cy="5489108"/>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34</xdr:col>
      <xdr:colOff>557009</xdr:colOff>
      <xdr:row>150</xdr:row>
      <xdr:rowOff>11067</xdr:rowOff>
    </xdr:from>
    <xdr:to>
      <xdr:col>41</xdr:col>
      <xdr:colOff>438230</xdr:colOff>
      <xdr:row>153</xdr:row>
      <xdr:rowOff>77087</xdr:rowOff>
    </xdr:to>
    <xdr:sp macro="" textlink="">
      <xdr:nvSpPr>
        <xdr:cNvPr id="1115" name="テキスト ボックス 141"/>
        <xdr:cNvSpPr txBox="1"/>
      </xdr:nvSpPr>
      <xdr:spPr>
        <a:xfrm>
          <a:off x="21283409" y="22871067"/>
          <a:ext cx="4148421"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2800">
              <a:solidFill>
                <a:srgbClr val="FF0000"/>
              </a:solidFill>
            </a:rPr>
            <a:t>※</a:t>
          </a:r>
          <a:r>
            <a:rPr kumimoji="1" lang="ja-JP" altLang="en-US" sz="2800">
              <a:solidFill>
                <a:srgbClr val="FF0000"/>
              </a:solidFill>
            </a:rPr>
            <a:t>２攻撃説明</a:t>
          </a:r>
        </a:p>
      </xdr:txBody>
    </xdr:sp>
    <xdr:clientData/>
  </xdr:twoCellAnchor>
  <xdr:twoCellAnchor>
    <xdr:from>
      <xdr:col>46</xdr:col>
      <xdr:colOff>263493</xdr:colOff>
      <xdr:row>116</xdr:row>
      <xdr:rowOff>48142</xdr:rowOff>
    </xdr:from>
    <xdr:to>
      <xdr:col>47</xdr:col>
      <xdr:colOff>134018</xdr:colOff>
      <xdr:row>119</xdr:row>
      <xdr:rowOff>127623</xdr:rowOff>
    </xdr:to>
    <xdr:sp macro="" textlink="">
      <xdr:nvSpPr>
        <xdr:cNvPr id="1116" name="下矢印 1115"/>
        <xdr:cNvSpPr/>
      </xdr:nvSpPr>
      <xdr:spPr>
        <a:xfrm>
          <a:off x="28305093" y="17726542"/>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275837</xdr:colOff>
      <xdr:row>130</xdr:row>
      <xdr:rowOff>92590</xdr:rowOff>
    </xdr:from>
    <xdr:to>
      <xdr:col>47</xdr:col>
      <xdr:colOff>146362</xdr:colOff>
      <xdr:row>134</xdr:row>
      <xdr:rowOff>19671</xdr:rowOff>
    </xdr:to>
    <xdr:sp macro="" textlink="">
      <xdr:nvSpPr>
        <xdr:cNvPr id="1117" name="下矢印 1116"/>
        <xdr:cNvSpPr/>
      </xdr:nvSpPr>
      <xdr:spPr>
        <a:xfrm>
          <a:off x="28317437" y="19904590"/>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29</xdr:col>
      <xdr:colOff>108421</xdr:colOff>
      <xdr:row>154</xdr:row>
      <xdr:rowOff>85758</xdr:rowOff>
    </xdr:from>
    <xdr:to>
      <xdr:col>34</xdr:col>
      <xdr:colOff>395742</xdr:colOff>
      <xdr:row>166</xdr:row>
      <xdr:rowOff>134421</xdr:rowOff>
    </xdr:to>
    <xdr:pic>
      <xdr:nvPicPr>
        <xdr:cNvPr id="1118" name="図 1117"/>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7786821" y="23555358"/>
          <a:ext cx="3335321" cy="1877463"/>
        </a:xfrm>
        <a:prstGeom prst="rect">
          <a:avLst/>
        </a:prstGeom>
      </xdr:spPr>
    </xdr:pic>
    <xdr:clientData/>
  </xdr:twoCellAnchor>
  <xdr:twoCellAnchor editAs="oneCell">
    <xdr:from>
      <xdr:col>31</xdr:col>
      <xdr:colOff>143532</xdr:colOff>
      <xdr:row>159</xdr:row>
      <xdr:rowOff>7634</xdr:rowOff>
    </xdr:from>
    <xdr:to>
      <xdr:col>32</xdr:col>
      <xdr:colOff>566396</xdr:colOff>
      <xdr:row>165</xdr:row>
      <xdr:rowOff>125698</xdr:rowOff>
    </xdr:to>
    <xdr:pic>
      <xdr:nvPicPr>
        <xdr:cNvPr id="1119" name="図 1118"/>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9041132" y="24239234"/>
          <a:ext cx="1032464" cy="1032464"/>
        </a:xfrm>
        <a:prstGeom prst="rect">
          <a:avLst/>
        </a:prstGeom>
      </xdr:spPr>
    </xdr:pic>
    <xdr:clientData/>
  </xdr:twoCellAnchor>
  <xdr:twoCellAnchor editAs="oneCell">
    <xdr:from>
      <xdr:col>29</xdr:col>
      <xdr:colOff>159772</xdr:colOff>
      <xdr:row>159</xdr:row>
      <xdr:rowOff>83642</xdr:rowOff>
    </xdr:from>
    <xdr:to>
      <xdr:col>30</xdr:col>
      <xdr:colOff>594120</xdr:colOff>
      <xdr:row>166</xdr:row>
      <xdr:rowOff>60790</xdr:rowOff>
    </xdr:to>
    <xdr:pic>
      <xdr:nvPicPr>
        <xdr:cNvPr id="1120" name="図 1119"/>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17838172" y="24315242"/>
          <a:ext cx="1043948" cy="1043948"/>
        </a:xfrm>
        <a:prstGeom prst="rect">
          <a:avLst/>
        </a:prstGeom>
        <a:effectLst>
          <a:glow rad="127000">
            <a:srgbClr val="FF99FF"/>
          </a:glow>
        </a:effectLst>
      </xdr:spPr>
    </xdr:pic>
    <xdr:clientData/>
  </xdr:twoCellAnchor>
  <xdr:twoCellAnchor>
    <xdr:from>
      <xdr:col>31</xdr:col>
      <xdr:colOff>143532</xdr:colOff>
      <xdr:row>155</xdr:row>
      <xdr:rowOff>5286</xdr:rowOff>
    </xdr:from>
    <xdr:to>
      <xdr:col>34</xdr:col>
      <xdr:colOff>372267</xdr:colOff>
      <xdr:row>164</xdr:row>
      <xdr:rowOff>116974</xdr:rowOff>
    </xdr:to>
    <xdr:sp macro="" textlink="">
      <xdr:nvSpPr>
        <xdr:cNvPr id="1121" name="円形吹き出し 1120"/>
        <xdr:cNvSpPr/>
      </xdr:nvSpPr>
      <xdr:spPr>
        <a:xfrm>
          <a:off x="19041132" y="23627286"/>
          <a:ext cx="2057535"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31</xdr:col>
      <xdr:colOff>59880</xdr:colOff>
      <xdr:row>157</xdr:row>
      <xdr:rowOff>156171</xdr:rowOff>
    </xdr:from>
    <xdr:to>
      <xdr:col>34</xdr:col>
      <xdr:colOff>477573</xdr:colOff>
      <xdr:row>163</xdr:row>
      <xdr:rowOff>57528</xdr:rowOff>
    </xdr:to>
    <xdr:sp macro="" textlink="">
      <xdr:nvSpPr>
        <xdr:cNvPr id="1122" name="テキスト ボックス 148"/>
        <xdr:cNvSpPr txBox="1"/>
      </xdr:nvSpPr>
      <xdr:spPr>
        <a:xfrm>
          <a:off x="18957480" y="26475651"/>
          <a:ext cx="2246493" cy="90719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1600"/>
            <a:t>モンスターを倒すには</a:t>
          </a:r>
          <a:endParaRPr kumimoji="1" lang="en-US" altLang="ja-JP" sz="1600"/>
        </a:p>
        <a:p>
          <a:pPr algn="ctr"/>
          <a:r>
            <a:rPr kumimoji="1" lang="ja-JP" altLang="en-US" sz="1600"/>
            <a:t>勇者の持ってる剣で</a:t>
          </a:r>
          <a:endParaRPr kumimoji="1" lang="en-US" altLang="ja-JP" sz="1600"/>
        </a:p>
        <a:p>
          <a:pPr algn="ctr"/>
          <a:r>
            <a:rPr kumimoji="1" lang="ja-JP" altLang="en-US" sz="1600"/>
            <a:t>ダメージを与えて！</a:t>
          </a:r>
          <a:endParaRPr kumimoji="1" lang="en-US" altLang="ja-JP" sz="1600"/>
        </a:p>
      </xdr:txBody>
    </xdr:sp>
    <xdr:clientData/>
  </xdr:twoCellAnchor>
  <xdr:twoCellAnchor>
    <xdr:from>
      <xdr:col>28</xdr:col>
      <xdr:colOff>546271</xdr:colOff>
      <xdr:row>168</xdr:row>
      <xdr:rowOff>19558</xdr:rowOff>
    </xdr:from>
    <xdr:to>
      <xdr:col>44</xdr:col>
      <xdr:colOff>516971</xdr:colOff>
      <xdr:row>174</xdr:row>
      <xdr:rowOff>48081</xdr:rowOff>
    </xdr:to>
    <xdr:sp macro="" textlink="">
      <xdr:nvSpPr>
        <xdr:cNvPr id="1123" name="テキスト ボックス 149"/>
        <xdr:cNvSpPr txBox="1"/>
      </xdr:nvSpPr>
      <xdr:spPr>
        <a:xfrm>
          <a:off x="17615071" y="27950322"/>
          <a:ext cx="9724300" cy="102605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：モンスター</a:t>
          </a:r>
          <a:r>
            <a:rPr lang="en-US" altLang="ja-JP" sz="2800"/>
            <a:t>&amp;HP</a:t>
          </a:r>
          <a:r>
            <a:rPr lang="ja-JP" altLang="en-US" sz="2800"/>
            <a:t>の説明からの移行後、モンスターに近づいたらナビ妖精の台詞①開始</a:t>
          </a:r>
        </a:p>
      </xdr:txBody>
    </xdr:sp>
    <xdr:clientData/>
  </xdr:twoCellAnchor>
  <xdr:twoCellAnchor editAs="oneCell">
    <xdr:from>
      <xdr:col>36</xdr:col>
      <xdr:colOff>316721</xdr:colOff>
      <xdr:row>154</xdr:row>
      <xdr:rowOff>58943</xdr:rowOff>
    </xdr:from>
    <xdr:to>
      <xdr:col>41</xdr:col>
      <xdr:colOff>604042</xdr:colOff>
      <xdr:row>166</xdr:row>
      <xdr:rowOff>107606</xdr:rowOff>
    </xdr:to>
    <xdr:pic>
      <xdr:nvPicPr>
        <xdr:cNvPr id="1124" name="図 112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2262321" y="23528543"/>
          <a:ext cx="3335321" cy="1877463"/>
        </a:xfrm>
        <a:prstGeom prst="rect">
          <a:avLst/>
        </a:prstGeom>
      </xdr:spPr>
    </xdr:pic>
    <xdr:clientData/>
  </xdr:twoCellAnchor>
  <xdr:twoCellAnchor editAs="oneCell">
    <xdr:from>
      <xdr:col>38</xdr:col>
      <xdr:colOff>351832</xdr:colOff>
      <xdr:row>158</xdr:row>
      <xdr:rowOff>133219</xdr:rowOff>
    </xdr:from>
    <xdr:to>
      <xdr:col>40</xdr:col>
      <xdr:colOff>165096</xdr:colOff>
      <xdr:row>165</xdr:row>
      <xdr:rowOff>98883</xdr:rowOff>
    </xdr:to>
    <xdr:pic>
      <xdr:nvPicPr>
        <xdr:cNvPr id="1125" name="図 112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3516632" y="24212419"/>
          <a:ext cx="1032464" cy="1032464"/>
        </a:xfrm>
        <a:prstGeom prst="rect">
          <a:avLst/>
        </a:prstGeom>
      </xdr:spPr>
    </xdr:pic>
    <xdr:clientData/>
  </xdr:twoCellAnchor>
  <xdr:twoCellAnchor editAs="oneCell">
    <xdr:from>
      <xdr:col>36</xdr:col>
      <xdr:colOff>368072</xdr:colOff>
      <xdr:row>159</xdr:row>
      <xdr:rowOff>56827</xdr:rowOff>
    </xdr:from>
    <xdr:to>
      <xdr:col>38</xdr:col>
      <xdr:colOff>192820</xdr:colOff>
      <xdr:row>166</xdr:row>
      <xdr:rowOff>33975</xdr:rowOff>
    </xdr:to>
    <xdr:pic>
      <xdr:nvPicPr>
        <xdr:cNvPr id="1126" name="図 1125"/>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2313672" y="24288427"/>
          <a:ext cx="1043948" cy="1043948"/>
        </a:xfrm>
        <a:prstGeom prst="rect">
          <a:avLst/>
        </a:prstGeom>
        <a:effectLst>
          <a:glow rad="127000">
            <a:srgbClr val="FF99FF"/>
          </a:glow>
        </a:effectLst>
      </xdr:spPr>
    </xdr:pic>
    <xdr:clientData/>
  </xdr:twoCellAnchor>
  <xdr:twoCellAnchor>
    <xdr:from>
      <xdr:col>38</xdr:col>
      <xdr:colOff>351832</xdr:colOff>
      <xdr:row>154</xdr:row>
      <xdr:rowOff>130871</xdr:rowOff>
    </xdr:from>
    <xdr:to>
      <xdr:col>41</xdr:col>
      <xdr:colOff>580567</xdr:colOff>
      <xdr:row>164</xdr:row>
      <xdr:rowOff>90159</xdr:rowOff>
    </xdr:to>
    <xdr:sp macro="" textlink="">
      <xdr:nvSpPr>
        <xdr:cNvPr id="1127" name="円形吹き出し 1126"/>
        <xdr:cNvSpPr/>
      </xdr:nvSpPr>
      <xdr:spPr>
        <a:xfrm>
          <a:off x="23516632" y="23600471"/>
          <a:ext cx="2057535"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39</xdr:col>
      <xdr:colOff>9805</xdr:colOff>
      <xdr:row>158</xdr:row>
      <xdr:rowOff>99614</xdr:rowOff>
    </xdr:from>
    <xdr:to>
      <xdr:col>42</xdr:col>
      <xdr:colOff>427498</xdr:colOff>
      <xdr:row>160</xdr:row>
      <xdr:rowOff>133368</xdr:rowOff>
    </xdr:to>
    <xdr:sp macro="" textlink="">
      <xdr:nvSpPr>
        <xdr:cNvPr id="1128" name="テキスト ボックス 154"/>
        <xdr:cNvSpPr txBox="1"/>
      </xdr:nvSpPr>
      <xdr:spPr>
        <a:xfrm>
          <a:off x="23784205" y="24178814"/>
          <a:ext cx="2246493"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1600"/>
            <a:t>で剣を</a:t>
          </a:r>
          <a:r>
            <a:rPr lang="ja-JP" altLang="en-US" sz="1600"/>
            <a:t>振って！</a:t>
          </a:r>
          <a:endParaRPr kumimoji="1" lang="en-US" altLang="ja-JP" sz="1600"/>
        </a:p>
      </xdr:txBody>
    </xdr:sp>
    <xdr:clientData/>
  </xdr:twoCellAnchor>
  <xdr:twoCellAnchor>
    <xdr:from>
      <xdr:col>38</xdr:col>
      <xdr:colOff>422330</xdr:colOff>
      <xdr:row>157</xdr:row>
      <xdr:rowOff>141122</xdr:rowOff>
    </xdr:from>
    <xdr:to>
      <xdr:col>39</xdr:col>
      <xdr:colOff>412978</xdr:colOff>
      <xdr:row>161</xdr:row>
      <xdr:rowOff>133536</xdr:rowOff>
    </xdr:to>
    <xdr:sp macro="" textlink="">
      <xdr:nvSpPr>
        <xdr:cNvPr id="1129" name="円/楕円 1128"/>
        <xdr:cNvSpPr/>
      </xdr:nvSpPr>
      <xdr:spPr>
        <a:xfrm>
          <a:off x="23587130" y="24067922"/>
          <a:ext cx="600248" cy="602014"/>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28</xdr:col>
      <xdr:colOff>542292</xdr:colOff>
      <xdr:row>174</xdr:row>
      <xdr:rowOff>59317</xdr:rowOff>
    </xdr:from>
    <xdr:to>
      <xdr:col>44</xdr:col>
      <xdr:colOff>171143</xdr:colOff>
      <xdr:row>177</xdr:row>
      <xdr:rowOff>125337</xdr:rowOff>
    </xdr:to>
    <xdr:sp macro="" textlink="">
      <xdr:nvSpPr>
        <xdr:cNvPr id="1130" name="テキスト ボックス 156"/>
        <xdr:cNvSpPr txBox="1"/>
      </xdr:nvSpPr>
      <xdr:spPr>
        <a:xfrm>
          <a:off x="17611092" y="26576917"/>
          <a:ext cx="9382451"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：ナビ妖精の台詞②で攻撃ボタンの説明。</a:t>
          </a:r>
        </a:p>
      </xdr:txBody>
    </xdr:sp>
    <xdr:clientData/>
  </xdr:twoCellAnchor>
  <xdr:twoCellAnchor>
    <xdr:from>
      <xdr:col>39</xdr:col>
      <xdr:colOff>195946</xdr:colOff>
      <xdr:row>156</xdr:row>
      <xdr:rowOff>24196</xdr:rowOff>
    </xdr:from>
    <xdr:to>
      <xdr:col>41</xdr:col>
      <xdr:colOff>498630</xdr:colOff>
      <xdr:row>158</xdr:row>
      <xdr:rowOff>88728</xdr:rowOff>
    </xdr:to>
    <xdr:sp macro="" textlink="">
      <xdr:nvSpPr>
        <xdr:cNvPr id="1131" name="テキスト ボックス 157"/>
        <xdr:cNvSpPr txBox="1"/>
      </xdr:nvSpPr>
      <xdr:spPr>
        <a:xfrm>
          <a:off x="23970346" y="23798596"/>
          <a:ext cx="1521884"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近づいて</a:t>
          </a:r>
        </a:p>
      </xdr:txBody>
    </xdr:sp>
    <xdr:clientData/>
  </xdr:twoCellAnchor>
  <xdr:twoCellAnchor>
    <xdr:from>
      <xdr:col>34</xdr:col>
      <xdr:colOff>595524</xdr:colOff>
      <xdr:row>158</xdr:row>
      <xdr:rowOff>68375</xdr:rowOff>
    </xdr:from>
    <xdr:to>
      <xdr:col>36</xdr:col>
      <xdr:colOff>141215</xdr:colOff>
      <xdr:row>162</xdr:row>
      <xdr:rowOff>91244</xdr:rowOff>
    </xdr:to>
    <xdr:sp macro="" textlink="">
      <xdr:nvSpPr>
        <xdr:cNvPr id="1132" name="右矢印 1131"/>
        <xdr:cNvSpPr/>
      </xdr:nvSpPr>
      <xdr:spPr>
        <a:xfrm>
          <a:off x="21321924" y="24147575"/>
          <a:ext cx="764891" cy="63246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492196</xdr:colOff>
      <xdr:row>182</xdr:row>
      <xdr:rowOff>87953</xdr:rowOff>
    </xdr:from>
    <xdr:to>
      <xdr:col>40</xdr:col>
      <xdr:colOff>222926</xdr:colOff>
      <xdr:row>185</xdr:row>
      <xdr:rowOff>85</xdr:rowOff>
    </xdr:to>
    <xdr:sp macro="" textlink="">
      <xdr:nvSpPr>
        <xdr:cNvPr id="1133" name="テキスト ボックス 159"/>
        <xdr:cNvSpPr txBox="1"/>
      </xdr:nvSpPr>
      <xdr:spPr>
        <a:xfrm>
          <a:off x="17560996" y="27824753"/>
          <a:ext cx="7045930"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b="1">
              <a:solidFill>
                <a:srgbClr val="FF0000"/>
              </a:solidFill>
            </a:rPr>
            <a:t>※</a:t>
          </a:r>
          <a:r>
            <a:rPr lang="ja-JP" altLang="en-US" b="1">
              <a:solidFill>
                <a:srgbClr val="FF0000"/>
              </a:solidFill>
            </a:rPr>
            <a:t>細かい攻撃仕様に関しては「勇者の攻撃仕様」を参照してください。</a:t>
          </a:r>
          <a:endParaRPr kumimoji="1" lang="ja-JP" altLang="en-US" b="1">
            <a:solidFill>
              <a:srgbClr val="FF0000"/>
            </a:solidFill>
          </a:endParaRPr>
        </a:p>
      </xdr:txBody>
    </xdr:sp>
    <xdr:clientData/>
  </xdr:twoCellAnchor>
  <xdr:twoCellAnchor>
    <xdr:from>
      <xdr:col>28</xdr:col>
      <xdr:colOff>542291</xdr:colOff>
      <xdr:row>178</xdr:row>
      <xdr:rowOff>138714</xdr:rowOff>
    </xdr:from>
    <xdr:to>
      <xdr:col>43</xdr:col>
      <xdr:colOff>535415</xdr:colOff>
      <xdr:row>182</xdr:row>
      <xdr:rowOff>52334</xdr:rowOff>
    </xdr:to>
    <xdr:sp macro="" textlink="">
      <xdr:nvSpPr>
        <xdr:cNvPr id="1134" name="テキスト ボックス 160"/>
        <xdr:cNvSpPr txBox="1"/>
      </xdr:nvSpPr>
      <xdr:spPr>
        <a:xfrm>
          <a:off x="17611091" y="27265914"/>
          <a:ext cx="9137124"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：ナビ妖精の台詞②後、</a:t>
          </a:r>
          <a:r>
            <a:rPr lang="en-US" altLang="ja-JP" sz="2800"/>
            <a:t>3</a:t>
          </a:r>
          <a:r>
            <a:rPr lang="ja-JP" altLang="en-US" sz="2800"/>
            <a:t>人称視点に戻して戦闘①へ移行。</a:t>
          </a:r>
        </a:p>
      </xdr:txBody>
    </xdr:sp>
    <xdr:clientData/>
  </xdr:twoCellAnchor>
  <xdr:twoCellAnchor>
    <xdr:from>
      <xdr:col>45</xdr:col>
      <xdr:colOff>465973</xdr:colOff>
      <xdr:row>149</xdr:row>
      <xdr:rowOff>52612</xdr:rowOff>
    </xdr:from>
    <xdr:to>
      <xdr:col>62</xdr:col>
      <xdr:colOff>439750</xdr:colOff>
      <xdr:row>185</xdr:row>
      <xdr:rowOff>85</xdr:rowOff>
    </xdr:to>
    <xdr:sp macro="" textlink="">
      <xdr:nvSpPr>
        <xdr:cNvPr id="1135" name="正方形/長方形 1134"/>
        <xdr:cNvSpPr/>
      </xdr:nvSpPr>
      <xdr:spPr>
        <a:xfrm>
          <a:off x="27897973" y="27301732"/>
          <a:ext cx="10336977" cy="6531153"/>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50</xdr:col>
      <xdr:colOff>272799</xdr:colOff>
      <xdr:row>149</xdr:row>
      <xdr:rowOff>105882</xdr:rowOff>
    </xdr:from>
    <xdr:to>
      <xdr:col>57</xdr:col>
      <xdr:colOff>552450</xdr:colOff>
      <xdr:row>152</xdr:row>
      <xdr:rowOff>150724</xdr:rowOff>
    </xdr:to>
    <xdr:sp macro="" textlink="">
      <xdr:nvSpPr>
        <xdr:cNvPr id="1136" name="テキスト ボックス 162"/>
        <xdr:cNvSpPr txBox="1"/>
      </xdr:nvSpPr>
      <xdr:spPr>
        <a:xfrm>
          <a:off x="30752799" y="25651932"/>
          <a:ext cx="454685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３</a:t>
          </a:r>
          <a:r>
            <a:rPr kumimoji="1" lang="en-US" altLang="ja-JP" sz="2800">
              <a:solidFill>
                <a:srgbClr val="FF0000"/>
              </a:solidFill>
            </a:rPr>
            <a:t>※</a:t>
          </a:r>
          <a:r>
            <a:rPr kumimoji="1" lang="ja-JP" altLang="en-US" sz="2800">
              <a:solidFill>
                <a:srgbClr val="FF0000"/>
              </a:solidFill>
            </a:rPr>
            <a:t>４モンスターと戦闘①</a:t>
          </a:r>
        </a:p>
      </xdr:txBody>
    </xdr:sp>
    <xdr:clientData/>
  </xdr:twoCellAnchor>
  <xdr:twoCellAnchor>
    <xdr:from>
      <xdr:col>21</xdr:col>
      <xdr:colOff>45576</xdr:colOff>
      <xdr:row>137</xdr:row>
      <xdr:rowOff>150873</xdr:rowOff>
    </xdr:from>
    <xdr:to>
      <xdr:col>22</xdr:col>
      <xdr:colOff>515250</xdr:colOff>
      <xdr:row>140</xdr:row>
      <xdr:rowOff>1757</xdr:rowOff>
    </xdr:to>
    <xdr:sp macro="" textlink="">
      <xdr:nvSpPr>
        <xdr:cNvPr id="1137" name="正方形/長方形 1136"/>
        <xdr:cNvSpPr/>
      </xdr:nvSpPr>
      <xdr:spPr>
        <a:xfrm>
          <a:off x="12847176" y="21029673"/>
          <a:ext cx="1079274" cy="30808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妖精捕獲</a:t>
          </a:r>
        </a:p>
      </xdr:txBody>
    </xdr:sp>
    <xdr:clientData/>
  </xdr:twoCellAnchor>
  <xdr:twoCellAnchor>
    <xdr:from>
      <xdr:col>21</xdr:col>
      <xdr:colOff>547882</xdr:colOff>
      <xdr:row>134</xdr:row>
      <xdr:rowOff>112552</xdr:rowOff>
    </xdr:from>
    <xdr:to>
      <xdr:col>21</xdr:col>
      <xdr:colOff>547883</xdr:colOff>
      <xdr:row>137</xdr:row>
      <xdr:rowOff>38227</xdr:rowOff>
    </xdr:to>
    <xdr:cxnSp macro="">
      <xdr:nvCxnSpPr>
        <xdr:cNvPr id="1138" name="直線矢印コネクタ 1137"/>
        <xdr:cNvCxnSpPr/>
      </xdr:nvCxnSpPr>
      <xdr:spPr>
        <a:xfrm flipH="1">
          <a:off x="13349482" y="20534152"/>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47832</xdr:colOff>
      <xdr:row>150</xdr:row>
      <xdr:rowOff>89079</xdr:rowOff>
    </xdr:from>
    <xdr:to>
      <xdr:col>26</xdr:col>
      <xdr:colOff>197521</xdr:colOff>
      <xdr:row>152</xdr:row>
      <xdr:rowOff>122833</xdr:rowOff>
    </xdr:to>
    <xdr:sp macro="" textlink="">
      <xdr:nvSpPr>
        <xdr:cNvPr id="1139" name="テキスト ボックス 166"/>
        <xdr:cNvSpPr txBox="1"/>
      </xdr:nvSpPr>
      <xdr:spPr>
        <a:xfrm>
          <a:off x="15287832" y="22949079"/>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※9</a:t>
          </a:r>
          <a:endParaRPr kumimoji="1" lang="ja-JP" altLang="en-US" sz="1600" b="1">
            <a:solidFill>
              <a:srgbClr val="FF0000"/>
            </a:solidFill>
          </a:endParaRPr>
        </a:p>
      </xdr:txBody>
    </xdr:sp>
    <xdr:clientData/>
  </xdr:twoCellAnchor>
  <xdr:twoCellAnchor editAs="oneCell">
    <xdr:from>
      <xdr:col>56</xdr:col>
      <xdr:colOff>556023</xdr:colOff>
      <xdr:row>154</xdr:row>
      <xdr:rowOff>85758</xdr:rowOff>
    </xdr:from>
    <xdr:to>
      <xdr:col>62</xdr:col>
      <xdr:colOff>160224</xdr:colOff>
      <xdr:row>167</xdr:row>
      <xdr:rowOff>113954</xdr:rowOff>
    </xdr:to>
    <xdr:pic>
      <xdr:nvPicPr>
        <xdr:cNvPr id="1140" name="図 1139"/>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4693623" y="23555358"/>
          <a:ext cx="3261801" cy="2009396"/>
        </a:xfrm>
        <a:prstGeom prst="rect">
          <a:avLst/>
        </a:prstGeom>
      </xdr:spPr>
    </xdr:pic>
    <xdr:clientData/>
  </xdr:twoCellAnchor>
  <xdr:twoCellAnchor>
    <xdr:from>
      <xdr:col>45</xdr:col>
      <xdr:colOff>537143</xdr:colOff>
      <xdr:row>154</xdr:row>
      <xdr:rowOff>115733</xdr:rowOff>
    </xdr:from>
    <xdr:to>
      <xdr:col>56</xdr:col>
      <xdr:colOff>183994</xdr:colOff>
      <xdr:row>161</xdr:row>
      <xdr:rowOff>3040</xdr:rowOff>
    </xdr:to>
    <xdr:sp macro="" textlink="">
      <xdr:nvSpPr>
        <xdr:cNvPr id="1141" name="テキスト ボックス 168"/>
        <xdr:cNvSpPr txBox="1"/>
      </xdr:nvSpPr>
      <xdr:spPr>
        <a:xfrm>
          <a:off x="27969143" y="23585333"/>
          <a:ext cx="6352451" cy="95410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：攻撃説明からの移行後、</a:t>
          </a:r>
          <a:endParaRPr lang="en-US" altLang="ja-JP" sz="2800"/>
        </a:p>
        <a:p>
          <a:r>
            <a:rPr lang="ja-JP" altLang="en-US" sz="2800"/>
            <a:t>モンスターとの戦闘開始。</a:t>
          </a:r>
          <a:endParaRPr lang="en-US" altLang="ja-JP" sz="2800"/>
        </a:p>
      </xdr:txBody>
    </xdr:sp>
    <xdr:clientData/>
  </xdr:twoCellAnchor>
  <xdr:twoCellAnchor>
    <xdr:from>
      <xdr:col>45</xdr:col>
      <xdr:colOff>561431</xdr:colOff>
      <xdr:row>161</xdr:row>
      <xdr:rowOff>53202</xdr:rowOff>
    </xdr:from>
    <xdr:to>
      <xdr:col>56</xdr:col>
      <xdr:colOff>183994</xdr:colOff>
      <xdr:row>175</xdr:row>
      <xdr:rowOff>104334</xdr:rowOff>
    </xdr:to>
    <xdr:sp macro="" textlink="">
      <xdr:nvSpPr>
        <xdr:cNvPr id="1142" name="テキスト ボックス 169"/>
        <xdr:cNvSpPr txBox="1"/>
      </xdr:nvSpPr>
      <xdr:spPr>
        <a:xfrm>
          <a:off x="27993431" y="27043242"/>
          <a:ext cx="6328163" cy="23980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：モンスターとの戦闘終了条件モンスターの</a:t>
          </a:r>
          <a:r>
            <a:rPr lang="en-US" altLang="ja-JP" sz="2800"/>
            <a:t>HP100</a:t>
          </a:r>
          <a:r>
            <a:rPr lang="ja-JP" altLang="en-US" sz="2800"/>
            <a:t>から</a:t>
          </a:r>
          <a:r>
            <a:rPr lang="en-US" altLang="ja-JP" sz="2800"/>
            <a:t>80</a:t>
          </a:r>
          <a:r>
            <a:rPr lang="ja-JP" altLang="en-US" sz="2800"/>
            <a:t>以下になった時。</a:t>
          </a:r>
          <a:endParaRPr lang="en-US" altLang="ja-JP" sz="2800"/>
        </a:p>
        <a:p>
          <a:endParaRPr lang="en-US" altLang="ja-JP" sz="2800"/>
        </a:p>
        <a:p>
          <a:r>
            <a:rPr lang="ja-JP" altLang="en-US" sz="2800"/>
            <a:t>３</a:t>
          </a:r>
          <a:r>
            <a:rPr lang="en-US" altLang="ja-JP" sz="2800"/>
            <a:t>:</a:t>
          </a:r>
          <a:r>
            <a:rPr lang="ja-JP" altLang="en-US" sz="2800"/>
            <a:t>モンスターの</a:t>
          </a:r>
          <a:r>
            <a:rPr lang="en-US" altLang="ja-JP" sz="2800"/>
            <a:t>HP80</a:t>
          </a:r>
          <a:r>
            <a:rPr lang="ja-JP" altLang="en-US" sz="2800"/>
            <a:t>以下で戦闘一時中断後、妖精説明へ移行。</a:t>
          </a:r>
          <a:endParaRPr lang="en-US" altLang="ja-JP" sz="2800"/>
        </a:p>
      </xdr:txBody>
    </xdr:sp>
    <xdr:clientData/>
  </xdr:twoCellAnchor>
  <xdr:twoCellAnchor>
    <xdr:from>
      <xdr:col>46</xdr:col>
      <xdr:colOff>127274</xdr:colOff>
      <xdr:row>181</xdr:row>
      <xdr:rowOff>80768</xdr:rowOff>
    </xdr:from>
    <xdr:to>
      <xdr:col>58</xdr:col>
      <xdr:colOff>322642</xdr:colOff>
      <xdr:row>183</xdr:row>
      <xdr:rowOff>145300</xdr:rowOff>
    </xdr:to>
    <xdr:sp macro="" textlink="">
      <xdr:nvSpPr>
        <xdr:cNvPr id="1143" name="テキスト ボックス 170"/>
        <xdr:cNvSpPr txBox="1"/>
      </xdr:nvSpPr>
      <xdr:spPr>
        <a:xfrm>
          <a:off x="28168874" y="27665168"/>
          <a:ext cx="7510568"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b="1">
              <a:solidFill>
                <a:srgbClr val="FF0000"/>
              </a:solidFill>
            </a:rPr>
            <a:t>※</a:t>
          </a:r>
          <a:r>
            <a:rPr lang="ja-JP" altLang="en-US" b="1">
              <a:solidFill>
                <a:srgbClr val="FF0000"/>
              </a:solidFill>
            </a:rPr>
            <a:t>細かいモンスターの仕様に関しては「モンスター仕様」を参照してください。</a:t>
          </a:r>
          <a:endParaRPr kumimoji="1" lang="ja-JP" altLang="en-US" b="1">
            <a:solidFill>
              <a:srgbClr val="FF0000"/>
            </a:solidFill>
          </a:endParaRPr>
        </a:p>
      </xdr:txBody>
    </xdr:sp>
    <xdr:clientData/>
  </xdr:twoCellAnchor>
  <xdr:twoCellAnchor>
    <xdr:from>
      <xdr:col>28</xdr:col>
      <xdr:colOff>245968</xdr:colOff>
      <xdr:row>138</xdr:row>
      <xdr:rowOff>77826</xdr:rowOff>
    </xdr:from>
    <xdr:to>
      <xdr:col>41</xdr:col>
      <xdr:colOff>38617</xdr:colOff>
      <xdr:row>141</xdr:row>
      <xdr:rowOff>143846</xdr:rowOff>
    </xdr:to>
    <xdr:sp macro="" textlink="">
      <xdr:nvSpPr>
        <xdr:cNvPr id="1144" name="テキスト ボックス 171"/>
        <xdr:cNvSpPr txBox="1"/>
      </xdr:nvSpPr>
      <xdr:spPr>
        <a:xfrm>
          <a:off x="17314768" y="21109026"/>
          <a:ext cx="7717449"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4</a:t>
          </a:r>
          <a:r>
            <a:rPr lang="ja-JP" altLang="en-US" sz="2800"/>
            <a:t>：ガード、回避、ロックオンの説明。</a:t>
          </a:r>
        </a:p>
      </xdr:txBody>
    </xdr:sp>
    <xdr:clientData/>
  </xdr:twoCellAnchor>
  <xdr:twoCellAnchor editAs="oneCell">
    <xdr:from>
      <xdr:col>51</xdr:col>
      <xdr:colOff>7706</xdr:colOff>
      <xdr:row>118</xdr:row>
      <xdr:rowOff>119301</xdr:rowOff>
    </xdr:from>
    <xdr:to>
      <xdr:col>56</xdr:col>
      <xdr:colOff>295027</xdr:colOff>
      <xdr:row>131</xdr:row>
      <xdr:rowOff>15564</xdr:rowOff>
    </xdr:to>
    <xdr:pic>
      <xdr:nvPicPr>
        <xdr:cNvPr id="1145" name="図 114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097306" y="18102501"/>
          <a:ext cx="3335321" cy="1877463"/>
        </a:xfrm>
        <a:prstGeom prst="rect">
          <a:avLst/>
        </a:prstGeom>
      </xdr:spPr>
    </xdr:pic>
    <xdr:clientData/>
  </xdr:twoCellAnchor>
  <xdr:twoCellAnchor editAs="oneCell">
    <xdr:from>
      <xdr:col>53</xdr:col>
      <xdr:colOff>42817</xdr:colOff>
      <xdr:row>123</xdr:row>
      <xdr:rowOff>41177</xdr:rowOff>
    </xdr:from>
    <xdr:to>
      <xdr:col>54</xdr:col>
      <xdr:colOff>465681</xdr:colOff>
      <xdr:row>130</xdr:row>
      <xdr:rowOff>6841</xdr:rowOff>
    </xdr:to>
    <xdr:pic>
      <xdr:nvPicPr>
        <xdr:cNvPr id="1146" name="図 114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351617" y="18786377"/>
          <a:ext cx="1032464" cy="1032464"/>
        </a:xfrm>
        <a:prstGeom prst="rect">
          <a:avLst/>
        </a:prstGeom>
      </xdr:spPr>
    </xdr:pic>
    <xdr:clientData/>
  </xdr:twoCellAnchor>
  <xdr:twoCellAnchor editAs="oneCell">
    <xdr:from>
      <xdr:col>51</xdr:col>
      <xdr:colOff>360211</xdr:colOff>
      <xdr:row>123</xdr:row>
      <xdr:rowOff>117284</xdr:rowOff>
    </xdr:from>
    <xdr:to>
      <xdr:col>53</xdr:col>
      <xdr:colOff>184959</xdr:colOff>
      <xdr:row>130</xdr:row>
      <xdr:rowOff>94432</xdr:rowOff>
    </xdr:to>
    <xdr:pic>
      <xdr:nvPicPr>
        <xdr:cNvPr id="1147" name="図 114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449811" y="18862484"/>
          <a:ext cx="1043948" cy="1043948"/>
        </a:xfrm>
        <a:prstGeom prst="rect">
          <a:avLst/>
        </a:prstGeom>
        <a:effectLst>
          <a:glow rad="127000">
            <a:srgbClr val="FF99FF"/>
          </a:glow>
        </a:effectLst>
      </xdr:spPr>
    </xdr:pic>
    <xdr:clientData/>
  </xdr:twoCellAnchor>
  <xdr:twoCellAnchor>
    <xdr:from>
      <xdr:col>53</xdr:col>
      <xdr:colOff>233484</xdr:colOff>
      <xdr:row>119</xdr:row>
      <xdr:rowOff>38829</xdr:rowOff>
    </xdr:from>
    <xdr:to>
      <xdr:col>56</xdr:col>
      <xdr:colOff>271552</xdr:colOff>
      <xdr:row>128</xdr:row>
      <xdr:rowOff>150517</xdr:rowOff>
    </xdr:to>
    <xdr:sp macro="" textlink="">
      <xdr:nvSpPr>
        <xdr:cNvPr id="1148" name="円形吹き出し 1147"/>
        <xdr:cNvSpPr/>
      </xdr:nvSpPr>
      <xdr:spPr>
        <a:xfrm>
          <a:off x="32542284" y="18174429"/>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53</xdr:col>
      <xdr:colOff>534893</xdr:colOff>
      <xdr:row>120</xdr:row>
      <xdr:rowOff>119661</xdr:rowOff>
    </xdr:from>
    <xdr:to>
      <xdr:col>54</xdr:col>
      <xdr:colOff>232067</xdr:colOff>
      <xdr:row>122</xdr:row>
      <xdr:rowOff>141529</xdr:rowOff>
    </xdr:to>
    <xdr:sp macro="" textlink="">
      <xdr:nvSpPr>
        <xdr:cNvPr id="1149" name="円/楕円 1148"/>
        <xdr:cNvSpPr/>
      </xdr:nvSpPr>
      <xdr:spPr>
        <a:xfrm>
          <a:off x="32843693" y="18407661"/>
          <a:ext cx="306774" cy="326668"/>
        </a:xfrm>
        <a:prstGeom prst="ellipse">
          <a:avLst/>
        </a:prstGeom>
        <a:solidFill>
          <a:srgbClr val="FFFF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Y</a:t>
          </a:r>
          <a:endParaRPr lang="ja-JP" altLang="en-US" sz="3200" b="1"/>
        </a:p>
      </xdr:txBody>
    </xdr:sp>
    <xdr:clientData/>
  </xdr:twoCellAnchor>
  <xdr:twoCellAnchor>
    <xdr:from>
      <xdr:col>53</xdr:col>
      <xdr:colOff>84212</xdr:colOff>
      <xdr:row>122</xdr:row>
      <xdr:rowOff>112788</xdr:rowOff>
    </xdr:from>
    <xdr:to>
      <xdr:col>56</xdr:col>
      <xdr:colOff>419567</xdr:colOff>
      <xdr:row>125</xdr:row>
      <xdr:rowOff>2283</xdr:rowOff>
    </xdr:to>
    <xdr:sp macro="" textlink="">
      <xdr:nvSpPr>
        <xdr:cNvPr id="1150" name="テキスト ボックス 180"/>
        <xdr:cNvSpPr txBox="1"/>
      </xdr:nvSpPr>
      <xdr:spPr>
        <a:xfrm>
          <a:off x="32393012" y="20564868"/>
          <a:ext cx="2164155" cy="39241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a:t>で回避ができるよ</a:t>
          </a:r>
          <a:endParaRPr lang="en-US" altLang="ja-JP"/>
        </a:p>
      </xdr:txBody>
    </xdr:sp>
    <xdr:clientData/>
  </xdr:twoCellAnchor>
  <xdr:twoCellAnchor>
    <xdr:from>
      <xdr:col>54</xdr:col>
      <xdr:colOff>218649</xdr:colOff>
      <xdr:row>120</xdr:row>
      <xdr:rowOff>103964</xdr:rowOff>
    </xdr:from>
    <xdr:to>
      <xdr:col>55</xdr:col>
      <xdr:colOff>407023</xdr:colOff>
      <xdr:row>123</xdr:row>
      <xdr:rowOff>16096</xdr:rowOff>
    </xdr:to>
    <xdr:sp macro="" textlink="">
      <xdr:nvSpPr>
        <xdr:cNvPr id="1151" name="テキスト ボックス 181"/>
        <xdr:cNvSpPr txBox="1"/>
      </xdr:nvSpPr>
      <xdr:spPr>
        <a:xfrm>
          <a:off x="33137049" y="18391964"/>
          <a:ext cx="797974"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a:t>ボタン</a:t>
          </a:r>
          <a:endParaRPr lang="en-US" altLang="ja-JP"/>
        </a:p>
      </xdr:txBody>
    </xdr:sp>
    <xdr:clientData/>
  </xdr:twoCellAnchor>
  <xdr:twoCellAnchor editAs="oneCell">
    <xdr:from>
      <xdr:col>51</xdr:col>
      <xdr:colOff>13493</xdr:colOff>
      <xdr:row>105</xdr:row>
      <xdr:rowOff>3466</xdr:rowOff>
    </xdr:from>
    <xdr:to>
      <xdr:col>56</xdr:col>
      <xdr:colOff>300814</xdr:colOff>
      <xdr:row>117</xdr:row>
      <xdr:rowOff>52129</xdr:rowOff>
    </xdr:to>
    <xdr:pic>
      <xdr:nvPicPr>
        <xdr:cNvPr id="1152" name="図 115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103093" y="16005466"/>
          <a:ext cx="3335321" cy="1877463"/>
        </a:xfrm>
        <a:prstGeom prst="rect">
          <a:avLst/>
        </a:prstGeom>
      </xdr:spPr>
    </xdr:pic>
    <xdr:clientData/>
  </xdr:twoCellAnchor>
  <xdr:twoCellAnchor editAs="oneCell">
    <xdr:from>
      <xdr:col>53</xdr:col>
      <xdr:colOff>48604</xdr:colOff>
      <xdr:row>109</xdr:row>
      <xdr:rowOff>77742</xdr:rowOff>
    </xdr:from>
    <xdr:to>
      <xdr:col>54</xdr:col>
      <xdr:colOff>471468</xdr:colOff>
      <xdr:row>116</xdr:row>
      <xdr:rowOff>43406</xdr:rowOff>
    </xdr:to>
    <xdr:pic>
      <xdr:nvPicPr>
        <xdr:cNvPr id="1153" name="図 1152"/>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357404" y="16689342"/>
          <a:ext cx="1032464" cy="1032464"/>
        </a:xfrm>
        <a:prstGeom prst="rect">
          <a:avLst/>
        </a:prstGeom>
      </xdr:spPr>
    </xdr:pic>
    <xdr:clientData/>
  </xdr:twoCellAnchor>
  <xdr:twoCellAnchor editAs="oneCell">
    <xdr:from>
      <xdr:col>51</xdr:col>
      <xdr:colOff>365998</xdr:colOff>
      <xdr:row>110</xdr:row>
      <xdr:rowOff>1449</xdr:rowOff>
    </xdr:from>
    <xdr:to>
      <xdr:col>53</xdr:col>
      <xdr:colOff>190746</xdr:colOff>
      <xdr:row>116</xdr:row>
      <xdr:rowOff>130997</xdr:rowOff>
    </xdr:to>
    <xdr:pic>
      <xdr:nvPicPr>
        <xdr:cNvPr id="1154" name="図 1153"/>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455598" y="16765449"/>
          <a:ext cx="1043948" cy="1043948"/>
        </a:xfrm>
        <a:prstGeom prst="rect">
          <a:avLst/>
        </a:prstGeom>
        <a:effectLst>
          <a:glow rad="127000">
            <a:srgbClr val="FF99FF"/>
          </a:glow>
        </a:effectLst>
      </xdr:spPr>
    </xdr:pic>
    <xdr:clientData/>
  </xdr:twoCellAnchor>
  <xdr:twoCellAnchor>
    <xdr:from>
      <xdr:col>53</xdr:col>
      <xdr:colOff>239271</xdr:colOff>
      <xdr:row>105</xdr:row>
      <xdr:rowOff>75394</xdr:rowOff>
    </xdr:from>
    <xdr:to>
      <xdr:col>56</xdr:col>
      <xdr:colOff>277339</xdr:colOff>
      <xdr:row>115</xdr:row>
      <xdr:rowOff>34682</xdr:rowOff>
    </xdr:to>
    <xdr:sp macro="" textlink="">
      <xdr:nvSpPr>
        <xdr:cNvPr id="1155" name="円形吹き出し 1154"/>
        <xdr:cNvSpPr/>
      </xdr:nvSpPr>
      <xdr:spPr>
        <a:xfrm>
          <a:off x="32548071" y="16077394"/>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54</xdr:col>
      <xdr:colOff>273192</xdr:colOff>
      <xdr:row>106</xdr:row>
      <xdr:rowOff>137228</xdr:rowOff>
    </xdr:from>
    <xdr:to>
      <xdr:col>56</xdr:col>
      <xdr:colOff>86456</xdr:colOff>
      <xdr:row>109</xdr:row>
      <xdr:rowOff>49360</xdr:rowOff>
    </xdr:to>
    <xdr:sp macro="" textlink="">
      <xdr:nvSpPr>
        <xdr:cNvPr id="1156" name="テキスト ボックス 186"/>
        <xdr:cNvSpPr txBox="1"/>
      </xdr:nvSpPr>
      <xdr:spPr>
        <a:xfrm>
          <a:off x="33191592" y="16291628"/>
          <a:ext cx="1032464"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ボタン</a:t>
          </a:r>
        </a:p>
      </xdr:txBody>
    </xdr:sp>
    <xdr:clientData/>
  </xdr:twoCellAnchor>
  <xdr:twoCellAnchor>
    <xdr:from>
      <xdr:col>49</xdr:col>
      <xdr:colOff>318401</xdr:colOff>
      <xdr:row>138</xdr:row>
      <xdr:rowOff>70564</xdr:rowOff>
    </xdr:from>
    <xdr:to>
      <xdr:col>50</xdr:col>
      <xdr:colOff>111733</xdr:colOff>
      <xdr:row>139</xdr:row>
      <xdr:rowOff>139318</xdr:rowOff>
    </xdr:to>
    <xdr:sp macro="" textlink="">
      <xdr:nvSpPr>
        <xdr:cNvPr id="1157" name="正方形/長方形 1156"/>
        <xdr:cNvSpPr/>
      </xdr:nvSpPr>
      <xdr:spPr>
        <a:xfrm>
          <a:off x="30188801" y="21101764"/>
          <a:ext cx="402932" cy="221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49</xdr:col>
      <xdr:colOff>591670</xdr:colOff>
      <xdr:row>110</xdr:row>
      <xdr:rowOff>101461</xdr:rowOff>
    </xdr:from>
    <xdr:to>
      <xdr:col>51</xdr:col>
      <xdr:colOff>10859</xdr:colOff>
      <xdr:row>139</xdr:row>
      <xdr:rowOff>146938</xdr:rowOff>
    </xdr:to>
    <xdr:sp macro="" textlink="">
      <xdr:nvSpPr>
        <xdr:cNvPr id="1158" name="曲折矢印 1157"/>
        <xdr:cNvSpPr/>
      </xdr:nvSpPr>
      <xdr:spPr>
        <a:xfrm>
          <a:off x="30462070" y="16865461"/>
          <a:ext cx="638389" cy="4465077"/>
        </a:xfrm>
        <a:prstGeom prst="ben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tx1"/>
            </a:solidFill>
          </a:endParaRPr>
        </a:p>
      </xdr:txBody>
    </xdr:sp>
    <xdr:clientData/>
  </xdr:twoCellAnchor>
  <xdr:twoCellAnchor>
    <xdr:from>
      <xdr:col>53</xdr:col>
      <xdr:colOff>413376</xdr:colOff>
      <xdr:row>107</xdr:row>
      <xdr:rowOff>54339</xdr:rowOff>
    </xdr:from>
    <xdr:to>
      <xdr:col>54</xdr:col>
      <xdr:colOff>466716</xdr:colOff>
      <xdr:row>109</xdr:row>
      <xdr:rowOff>83698</xdr:rowOff>
    </xdr:to>
    <xdr:sp macro="" textlink="">
      <xdr:nvSpPr>
        <xdr:cNvPr id="1159" name="角丸四角形 1158"/>
        <xdr:cNvSpPr/>
      </xdr:nvSpPr>
      <xdr:spPr>
        <a:xfrm>
          <a:off x="32722176" y="16361139"/>
          <a:ext cx="662940" cy="334159"/>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LB</a:t>
          </a:r>
          <a:endParaRPr lang="ja-JP" altLang="en-US" sz="2800" b="1"/>
        </a:p>
      </xdr:txBody>
    </xdr:sp>
    <xdr:clientData/>
  </xdr:twoCellAnchor>
  <xdr:twoCellAnchor>
    <xdr:from>
      <xdr:col>53</xdr:col>
      <xdr:colOff>413376</xdr:colOff>
      <xdr:row>109</xdr:row>
      <xdr:rowOff>121243</xdr:rowOff>
    </xdr:from>
    <xdr:to>
      <xdr:col>55</xdr:col>
      <xdr:colOff>607869</xdr:colOff>
      <xdr:row>114</xdr:row>
      <xdr:rowOff>5574</xdr:rowOff>
    </xdr:to>
    <xdr:sp macro="" textlink="">
      <xdr:nvSpPr>
        <xdr:cNvPr id="1160" name="テキスト ボックス 190"/>
        <xdr:cNvSpPr txBox="1"/>
      </xdr:nvSpPr>
      <xdr:spPr>
        <a:xfrm>
          <a:off x="32722176" y="16732843"/>
          <a:ext cx="1413693" cy="64633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でガードができるよ</a:t>
          </a:r>
        </a:p>
      </xdr:txBody>
    </xdr:sp>
    <xdr:clientData/>
  </xdr:twoCellAnchor>
  <xdr:twoCellAnchor editAs="oneCell">
    <xdr:from>
      <xdr:col>44</xdr:col>
      <xdr:colOff>119022</xdr:colOff>
      <xdr:row>134</xdr:row>
      <xdr:rowOff>25119</xdr:rowOff>
    </xdr:from>
    <xdr:to>
      <xdr:col>49</xdr:col>
      <xdr:colOff>406343</xdr:colOff>
      <xdr:row>146</xdr:row>
      <xdr:rowOff>73782</xdr:rowOff>
    </xdr:to>
    <xdr:pic>
      <xdr:nvPicPr>
        <xdr:cNvPr id="1161" name="図 1160"/>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941422" y="20446719"/>
          <a:ext cx="3335321" cy="1877463"/>
        </a:xfrm>
        <a:prstGeom prst="rect">
          <a:avLst/>
        </a:prstGeom>
      </xdr:spPr>
    </xdr:pic>
    <xdr:clientData/>
  </xdr:twoCellAnchor>
  <xdr:twoCellAnchor editAs="oneCell">
    <xdr:from>
      <xdr:col>46</xdr:col>
      <xdr:colOff>154133</xdr:colOff>
      <xdr:row>138</xdr:row>
      <xdr:rowOff>99395</xdr:rowOff>
    </xdr:from>
    <xdr:to>
      <xdr:col>47</xdr:col>
      <xdr:colOff>576997</xdr:colOff>
      <xdr:row>145</xdr:row>
      <xdr:rowOff>65059</xdr:rowOff>
    </xdr:to>
    <xdr:pic>
      <xdr:nvPicPr>
        <xdr:cNvPr id="1162" name="図 1161"/>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195733" y="21130595"/>
          <a:ext cx="1032464" cy="1032464"/>
        </a:xfrm>
        <a:prstGeom prst="rect">
          <a:avLst/>
        </a:prstGeom>
      </xdr:spPr>
    </xdr:pic>
    <xdr:clientData/>
  </xdr:twoCellAnchor>
  <xdr:twoCellAnchor editAs="oneCell">
    <xdr:from>
      <xdr:col>44</xdr:col>
      <xdr:colOff>471527</xdr:colOff>
      <xdr:row>139</xdr:row>
      <xdr:rowOff>23102</xdr:rowOff>
    </xdr:from>
    <xdr:to>
      <xdr:col>46</xdr:col>
      <xdr:colOff>296275</xdr:colOff>
      <xdr:row>146</xdr:row>
      <xdr:rowOff>250</xdr:rowOff>
    </xdr:to>
    <xdr:pic>
      <xdr:nvPicPr>
        <xdr:cNvPr id="1163" name="図 1162"/>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93927" y="21206702"/>
          <a:ext cx="1043948" cy="1043948"/>
        </a:xfrm>
        <a:prstGeom prst="rect">
          <a:avLst/>
        </a:prstGeom>
        <a:effectLst>
          <a:glow rad="127000">
            <a:srgbClr val="FF99FF"/>
          </a:glow>
        </a:effectLst>
      </xdr:spPr>
    </xdr:pic>
    <xdr:clientData/>
  </xdr:twoCellAnchor>
  <xdr:twoCellAnchor>
    <xdr:from>
      <xdr:col>46</xdr:col>
      <xdr:colOff>344800</xdr:colOff>
      <xdr:row>134</xdr:row>
      <xdr:rowOff>97047</xdr:rowOff>
    </xdr:from>
    <xdr:to>
      <xdr:col>49</xdr:col>
      <xdr:colOff>382868</xdr:colOff>
      <xdr:row>144</xdr:row>
      <xdr:rowOff>56335</xdr:rowOff>
    </xdr:to>
    <xdr:sp macro="" textlink="">
      <xdr:nvSpPr>
        <xdr:cNvPr id="1164" name="円形吹き出し 1163"/>
        <xdr:cNvSpPr/>
      </xdr:nvSpPr>
      <xdr:spPr>
        <a:xfrm>
          <a:off x="28386400" y="20518647"/>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344800</xdr:colOff>
      <xdr:row>136</xdr:row>
      <xdr:rowOff>33392</xdr:rowOff>
    </xdr:from>
    <xdr:to>
      <xdr:col>49</xdr:col>
      <xdr:colOff>412764</xdr:colOff>
      <xdr:row>144</xdr:row>
      <xdr:rowOff>14521</xdr:rowOff>
    </xdr:to>
    <xdr:sp macro="" textlink="">
      <xdr:nvSpPr>
        <xdr:cNvPr id="1165" name="テキスト ボックス 195"/>
        <xdr:cNvSpPr txBox="1"/>
      </xdr:nvSpPr>
      <xdr:spPr>
        <a:xfrm>
          <a:off x="28386400" y="20759792"/>
          <a:ext cx="1896764" cy="120032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モンスターの攻撃を防ぐには避けるかガードするしかないよ</a:t>
          </a:r>
        </a:p>
      </xdr:txBody>
    </xdr:sp>
    <xdr:clientData/>
  </xdr:twoCellAnchor>
  <xdr:twoCellAnchor>
    <xdr:from>
      <xdr:col>53</xdr:col>
      <xdr:colOff>221890</xdr:colOff>
      <xdr:row>116</xdr:row>
      <xdr:rowOff>28644</xdr:rowOff>
    </xdr:from>
    <xdr:to>
      <xdr:col>54</xdr:col>
      <xdr:colOff>92415</xdr:colOff>
      <xdr:row>119</xdr:row>
      <xdr:rowOff>108125</xdr:rowOff>
    </xdr:to>
    <xdr:sp macro="" textlink="">
      <xdr:nvSpPr>
        <xdr:cNvPr id="1166" name="下矢印 1165"/>
        <xdr:cNvSpPr/>
      </xdr:nvSpPr>
      <xdr:spPr>
        <a:xfrm>
          <a:off x="32530690" y="17707044"/>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53</xdr:col>
      <xdr:colOff>263554</xdr:colOff>
      <xdr:row>130</xdr:row>
      <xdr:rowOff>141682</xdr:rowOff>
    </xdr:from>
    <xdr:to>
      <xdr:col>54</xdr:col>
      <xdr:colOff>134079</xdr:colOff>
      <xdr:row>134</xdr:row>
      <xdr:rowOff>68763</xdr:rowOff>
    </xdr:to>
    <xdr:sp macro="" textlink="">
      <xdr:nvSpPr>
        <xdr:cNvPr id="1167" name="下矢印 1166"/>
        <xdr:cNvSpPr/>
      </xdr:nvSpPr>
      <xdr:spPr>
        <a:xfrm>
          <a:off x="32572354" y="19953682"/>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56</xdr:col>
      <xdr:colOff>324214</xdr:colOff>
      <xdr:row>108</xdr:row>
      <xdr:rowOff>8474</xdr:rowOff>
    </xdr:from>
    <xdr:to>
      <xdr:col>57</xdr:col>
      <xdr:colOff>176279</xdr:colOff>
      <xdr:row>116</xdr:row>
      <xdr:rowOff>68718</xdr:rowOff>
    </xdr:to>
    <xdr:sp macro="" textlink="">
      <xdr:nvSpPr>
        <xdr:cNvPr id="1168" name="テキスト ボックス 211"/>
        <xdr:cNvSpPr txBox="1"/>
      </xdr:nvSpPr>
      <xdr:spPr>
        <a:xfrm>
          <a:off x="34461814" y="16467674"/>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台詞④</a:t>
          </a:r>
        </a:p>
      </xdr:txBody>
    </xdr:sp>
    <xdr:clientData/>
  </xdr:twoCellAnchor>
  <xdr:twoCellAnchor>
    <xdr:from>
      <xdr:col>56</xdr:col>
      <xdr:colOff>308565</xdr:colOff>
      <xdr:row>120</xdr:row>
      <xdr:rowOff>145135</xdr:rowOff>
    </xdr:from>
    <xdr:to>
      <xdr:col>57</xdr:col>
      <xdr:colOff>160630</xdr:colOff>
      <xdr:row>129</xdr:row>
      <xdr:rowOff>52979</xdr:rowOff>
    </xdr:to>
    <xdr:sp macro="" textlink="">
      <xdr:nvSpPr>
        <xdr:cNvPr id="1169" name="テキスト ボックス 212"/>
        <xdr:cNvSpPr txBox="1"/>
      </xdr:nvSpPr>
      <xdr:spPr>
        <a:xfrm>
          <a:off x="34446165" y="18433135"/>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台詞⑤</a:t>
          </a:r>
        </a:p>
      </xdr:txBody>
    </xdr:sp>
    <xdr:clientData/>
  </xdr:twoCellAnchor>
  <xdr:twoCellAnchor>
    <xdr:from>
      <xdr:col>27</xdr:col>
      <xdr:colOff>562619</xdr:colOff>
      <xdr:row>188</xdr:row>
      <xdr:rowOff>19651</xdr:rowOff>
    </xdr:from>
    <xdr:to>
      <xdr:col>65</xdr:col>
      <xdr:colOff>337456</xdr:colOff>
      <xdr:row>237</xdr:row>
      <xdr:rowOff>130628</xdr:rowOff>
    </xdr:to>
    <xdr:sp macro="" textlink="">
      <xdr:nvSpPr>
        <xdr:cNvPr id="1171" name="正方形/長方形 1170"/>
        <xdr:cNvSpPr/>
      </xdr:nvSpPr>
      <xdr:spPr>
        <a:xfrm>
          <a:off x="17021819" y="31275506"/>
          <a:ext cx="22939637" cy="8257449"/>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42</xdr:col>
      <xdr:colOff>489710</xdr:colOff>
      <xdr:row>189</xdr:row>
      <xdr:rowOff>19043</xdr:rowOff>
    </xdr:from>
    <xdr:to>
      <xdr:col>49</xdr:col>
      <xdr:colOff>370931</xdr:colOff>
      <xdr:row>192</xdr:row>
      <xdr:rowOff>63885</xdr:rowOff>
    </xdr:to>
    <xdr:sp macro="" textlink="">
      <xdr:nvSpPr>
        <xdr:cNvPr id="1172" name="テキスト ボックス 215"/>
        <xdr:cNvSpPr txBox="1"/>
      </xdr:nvSpPr>
      <xdr:spPr>
        <a:xfrm>
          <a:off x="26092910" y="32423093"/>
          <a:ext cx="414842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５</a:t>
          </a:r>
          <a:r>
            <a:rPr lang="ja-JP" altLang="en-US" sz="2800">
              <a:solidFill>
                <a:srgbClr val="FF0000"/>
              </a:solidFill>
            </a:rPr>
            <a:t>妖精説明</a:t>
          </a:r>
          <a:endParaRPr lang="en-US" altLang="ja-JP" sz="2800">
            <a:solidFill>
              <a:srgbClr val="FF0000"/>
            </a:solidFill>
          </a:endParaRPr>
        </a:p>
      </xdr:txBody>
    </xdr:sp>
    <xdr:clientData/>
  </xdr:twoCellAnchor>
  <xdr:twoCellAnchor editAs="oneCell">
    <xdr:from>
      <xdr:col>35</xdr:col>
      <xdr:colOff>361162</xdr:colOff>
      <xdr:row>193</xdr:row>
      <xdr:rowOff>132189</xdr:rowOff>
    </xdr:from>
    <xdr:to>
      <xdr:col>41</xdr:col>
      <xdr:colOff>38883</xdr:colOff>
      <xdr:row>206</xdr:row>
      <xdr:rowOff>28452</xdr:rowOff>
    </xdr:to>
    <xdr:pic>
      <xdr:nvPicPr>
        <xdr:cNvPr id="1173" name="図 1172"/>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697162" y="29545389"/>
          <a:ext cx="3335321" cy="1877463"/>
        </a:xfrm>
        <a:prstGeom prst="rect">
          <a:avLst/>
        </a:prstGeom>
      </xdr:spPr>
    </xdr:pic>
    <xdr:clientData/>
  </xdr:twoCellAnchor>
  <xdr:twoCellAnchor editAs="oneCell">
    <xdr:from>
      <xdr:col>37</xdr:col>
      <xdr:colOff>396273</xdr:colOff>
      <xdr:row>198</xdr:row>
      <xdr:rowOff>54065</xdr:rowOff>
    </xdr:from>
    <xdr:to>
      <xdr:col>39</xdr:col>
      <xdr:colOff>209537</xdr:colOff>
      <xdr:row>205</xdr:row>
      <xdr:rowOff>19729</xdr:rowOff>
    </xdr:to>
    <xdr:pic>
      <xdr:nvPicPr>
        <xdr:cNvPr id="1174" name="図 117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2951473" y="30229265"/>
          <a:ext cx="1032464" cy="1032464"/>
        </a:xfrm>
        <a:prstGeom prst="rect">
          <a:avLst/>
        </a:prstGeom>
      </xdr:spPr>
    </xdr:pic>
    <xdr:clientData/>
  </xdr:twoCellAnchor>
  <xdr:twoCellAnchor editAs="oneCell">
    <xdr:from>
      <xdr:col>36</xdr:col>
      <xdr:colOff>104067</xdr:colOff>
      <xdr:row>198</xdr:row>
      <xdr:rowOff>130172</xdr:rowOff>
    </xdr:from>
    <xdr:to>
      <xdr:col>37</xdr:col>
      <xdr:colOff>538415</xdr:colOff>
      <xdr:row>205</xdr:row>
      <xdr:rowOff>107320</xdr:rowOff>
    </xdr:to>
    <xdr:pic>
      <xdr:nvPicPr>
        <xdr:cNvPr id="1175" name="図 1174"/>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2049667" y="30305372"/>
          <a:ext cx="1043948" cy="1043948"/>
        </a:xfrm>
        <a:prstGeom prst="rect">
          <a:avLst/>
        </a:prstGeom>
        <a:effectLst>
          <a:glow rad="127000">
            <a:srgbClr val="FF99FF"/>
          </a:glow>
        </a:effectLst>
      </xdr:spPr>
    </xdr:pic>
    <xdr:clientData/>
  </xdr:twoCellAnchor>
  <xdr:twoCellAnchor>
    <xdr:from>
      <xdr:col>37</xdr:col>
      <xdr:colOff>586940</xdr:colOff>
      <xdr:row>194</xdr:row>
      <xdr:rowOff>51717</xdr:rowOff>
    </xdr:from>
    <xdr:to>
      <xdr:col>41</xdr:col>
      <xdr:colOff>15408</xdr:colOff>
      <xdr:row>204</xdr:row>
      <xdr:rowOff>11005</xdr:rowOff>
    </xdr:to>
    <xdr:sp macro="" textlink="">
      <xdr:nvSpPr>
        <xdr:cNvPr id="1176" name="円形吹き出し 1175"/>
        <xdr:cNvSpPr/>
      </xdr:nvSpPr>
      <xdr:spPr>
        <a:xfrm>
          <a:off x="23142140" y="29617317"/>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28</xdr:col>
      <xdr:colOff>582046</xdr:colOff>
      <xdr:row>193</xdr:row>
      <xdr:rowOff>87484</xdr:rowOff>
    </xdr:from>
    <xdr:to>
      <xdr:col>34</xdr:col>
      <xdr:colOff>186247</xdr:colOff>
      <xdr:row>206</xdr:row>
      <xdr:rowOff>115680</xdr:rowOff>
    </xdr:to>
    <xdr:pic>
      <xdr:nvPicPr>
        <xdr:cNvPr id="1177" name="図 117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7650846" y="29500684"/>
          <a:ext cx="3261801" cy="2009396"/>
        </a:xfrm>
        <a:prstGeom prst="rect">
          <a:avLst/>
        </a:prstGeom>
      </xdr:spPr>
    </xdr:pic>
    <xdr:clientData/>
  </xdr:twoCellAnchor>
  <xdr:twoCellAnchor>
    <xdr:from>
      <xdr:col>34</xdr:col>
      <xdr:colOff>186247</xdr:colOff>
      <xdr:row>197</xdr:row>
      <xdr:rowOff>147928</xdr:rowOff>
    </xdr:from>
    <xdr:to>
      <xdr:col>35</xdr:col>
      <xdr:colOff>391458</xdr:colOff>
      <xdr:row>202</xdr:row>
      <xdr:rowOff>12711</xdr:rowOff>
    </xdr:to>
    <xdr:sp macro="" textlink="">
      <xdr:nvSpPr>
        <xdr:cNvPr id="1178" name="右矢印 1177"/>
        <xdr:cNvSpPr/>
      </xdr:nvSpPr>
      <xdr:spPr>
        <a:xfrm>
          <a:off x="20912647" y="30170728"/>
          <a:ext cx="814811" cy="626783"/>
        </a:xfrm>
        <a:prstGeom prst="rightArrow">
          <a:avLst/>
        </a:prstGeom>
      </xdr:spPr>
      <xdr:style>
        <a:lnRef idx="1">
          <a:schemeClr val="accent5"/>
        </a:lnRef>
        <a:fillRef idx="3">
          <a:schemeClr val="accent5"/>
        </a:fillRef>
        <a:effectRef idx="2">
          <a:schemeClr val="accent5"/>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492196</xdr:colOff>
      <xdr:row>209</xdr:row>
      <xdr:rowOff>64169</xdr:rowOff>
    </xdr:from>
    <xdr:to>
      <xdr:col>44</xdr:col>
      <xdr:colOff>462896</xdr:colOff>
      <xdr:row>212</xdr:row>
      <xdr:rowOff>130189</xdr:rowOff>
    </xdr:to>
    <xdr:sp macro="" textlink="">
      <xdr:nvSpPr>
        <xdr:cNvPr id="1179" name="テキスト ボックス 224"/>
        <xdr:cNvSpPr txBox="1"/>
      </xdr:nvSpPr>
      <xdr:spPr>
        <a:xfrm>
          <a:off x="17560996" y="31915769"/>
          <a:ext cx="9724300"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：戦闘からの移行後、一人称視点になりナビ妖精に注目。</a:t>
          </a:r>
        </a:p>
      </xdr:txBody>
    </xdr:sp>
    <xdr:clientData/>
  </xdr:twoCellAnchor>
  <xdr:twoCellAnchor>
    <xdr:from>
      <xdr:col>28</xdr:col>
      <xdr:colOff>496571</xdr:colOff>
      <xdr:row>213</xdr:row>
      <xdr:rowOff>79910</xdr:rowOff>
    </xdr:from>
    <xdr:to>
      <xdr:col>44</xdr:col>
      <xdr:colOff>467271</xdr:colOff>
      <xdr:row>216</xdr:row>
      <xdr:rowOff>145930</xdr:rowOff>
    </xdr:to>
    <xdr:sp macro="" textlink="">
      <xdr:nvSpPr>
        <xdr:cNvPr id="1180" name="テキスト ボックス 225"/>
        <xdr:cNvSpPr txBox="1"/>
      </xdr:nvSpPr>
      <xdr:spPr>
        <a:xfrm>
          <a:off x="17565371" y="32541110"/>
          <a:ext cx="9724300"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：ナビ妖精から妖精説明開始。（妖精瓶表示）</a:t>
          </a:r>
        </a:p>
      </xdr:txBody>
    </xdr:sp>
    <xdr:clientData/>
  </xdr:twoCellAnchor>
  <xdr:twoCellAnchor>
    <xdr:from>
      <xdr:col>28</xdr:col>
      <xdr:colOff>500827</xdr:colOff>
      <xdr:row>217</xdr:row>
      <xdr:rowOff>90443</xdr:rowOff>
    </xdr:from>
    <xdr:to>
      <xdr:col>36</xdr:col>
      <xdr:colOff>134471</xdr:colOff>
      <xdr:row>220</xdr:row>
      <xdr:rowOff>138646</xdr:rowOff>
    </xdr:to>
    <xdr:sp macro="" textlink="">
      <xdr:nvSpPr>
        <xdr:cNvPr id="1181" name="テキスト ボックス 227"/>
        <xdr:cNvSpPr txBox="1"/>
      </xdr:nvSpPr>
      <xdr:spPr>
        <a:xfrm>
          <a:off x="17569627" y="37051925"/>
          <a:ext cx="451044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：説明終了後、妖精捕獲へ。</a:t>
          </a:r>
        </a:p>
      </xdr:txBody>
    </xdr:sp>
    <xdr:clientData/>
  </xdr:twoCellAnchor>
  <xdr:twoCellAnchor editAs="oneCell">
    <xdr:from>
      <xdr:col>43</xdr:col>
      <xdr:colOff>564994</xdr:colOff>
      <xdr:row>194</xdr:row>
      <xdr:rowOff>23874</xdr:rowOff>
    </xdr:from>
    <xdr:to>
      <xdr:col>49</xdr:col>
      <xdr:colOff>242715</xdr:colOff>
      <xdr:row>206</xdr:row>
      <xdr:rowOff>72537</xdr:rowOff>
    </xdr:to>
    <xdr:pic>
      <xdr:nvPicPr>
        <xdr:cNvPr id="1182" name="図 118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777794" y="29589474"/>
          <a:ext cx="3335321" cy="1877463"/>
        </a:xfrm>
        <a:prstGeom prst="rect">
          <a:avLst/>
        </a:prstGeom>
      </xdr:spPr>
    </xdr:pic>
    <xdr:clientData/>
  </xdr:twoCellAnchor>
  <xdr:twoCellAnchor editAs="oneCell">
    <xdr:from>
      <xdr:col>45</xdr:col>
      <xdr:colOff>537143</xdr:colOff>
      <xdr:row>198</xdr:row>
      <xdr:rowOff>94371</xdr:rowOff>
    </xdr:from>
    <xdr:to>
      <xdr:col>47</xdr:col>
      <xdr:colOff>350407</xdr:colOff>
      <xdr:row>205</xdr:row>
      <xdr:rowOff>60035</xdr:rowOff>
    </xdr:to>
    <xdr:pic>
      <xdr:nvPicPr>
        <xdr:cNvPr id="1183" name="図 1182"/>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969143" y="30269571"/>
          <a:ext cx="1032464" cy="1032464"/>
        </a:xfrm>
        <a:prstGeom prst="rect">
          <a:avLst/>
        </a:prstGeom>
      </xdr:spPr>
    </xdr:pic>
    <xdr:clientData/>
  </xdr:twoCellAnchor>
  <xdr:twoCellAnchor editAs="oneCell">
    <xdr:from>
      <xdr:col>44</xdr:col>
      <xdr:colOff>307899</xdr:colOff>
      <xdr:row>199</xdr:row>
      <xdr:rowOff>21857</xdr:rowOff>
    </xdr:from>
    <xdr:to>
      <xdr:col>46</xdr:col>
      <xdr:colOff>132647</xdr:colOff>
      <xdr:row>205</xdr:row>
      <xdr:rowOff>151405</xdr:rowOff>
    </xdr:to>
    <xdr:pic>
      <xdr:nvPicPr>
        <xdr:cNvPr id="1184" name="図 1183"/>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130299" y="30349457"/>
          <a:ext cx="1043948" cy="1043948"/>
        </a:xfrm>
        <a:prstGeom prst="rect">
          <a:avLst/>
        </a:prstGeom>
        <a:effectLst>
          <a:glow rad="127000">
            <a:srgbClr val="FF99FF"/>
          </a:glow>
        </a:effectLst>
      </xdr:spPr>
    </xdr:pic>
    <xdr:clientData/>
  </xdr:twoCellAnchor>
  <xdr:twoCellAnchor>
    <xdr:from>
      <xdr:col>46</xdr:col>
      <xdr:colOff>181172</xdr:colOff>
      <xdr:row>194</xdr:row>
      <xdr:rowOff>95802</xdr:rowOff>
    </xdr:from>
    <xdr:to>
      <xdr:col>49</xdr:col>
      <xdr:colOff>219240</xdr:colOff>
      <xdr:row>204</xdr:row>
      <xdr:rowOff>55090</xdr:rowOff>
    </xdr:to>
    <xdr:sp macro="" textlink="">
      <xdr:nvSpPr>
        <xdr:cNvPr id="1185" name="円形吹き出し 1184"/>
        <xdr:cNvSpPr/>
      </xdr:nvSpPr>
      <xdr:spPr>
        <a:xfrm>
          <a:off x="28222772" y="29661402"/>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242121</xdr:colOff>
      <xdr:row>196</xdr:row>
      <xdr:rowOff>27247</xdr:rowOff>
    </xdr:from>
    <xdr:to>
      <xdr:col>49</xdr:col>
      <xdr:colOff>133241</xdr:colOff>
      <xdr:row>203</xdr:row>
      <xdr:rowOff>37665</xdr:rowOff>
    </xdr:to>
    <xdr:sp macro="" textlink="">
      <xdr:nvSpPr>
        <xdr:cNvPr id="1186" name="テキスト ボックス 231"/>
        <xdr:cNvSpPr txBox="1"/>
      </xdr:nvSpPr>
      <xdr:spPr>
        <a:xfrm>
          <a:off x="28283721" y="29897647"/>
          <a:ext cx="1719920" cy="107721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あのモンスター</a:t>
          </a:r>
          <a:endParaRPr lang="en-US" altLang="ja-JP" sz="1600"/>
        </a:p>
        <a:p>
          <a:pPr algn="ctr"/>
          <a:r>
            <a:rPr lang="ja-JP" altLang="en-US" sz="1600"/>
            <a:t>強すぎる</a:t>
          </a:r>
          <a:r>
            <a:rPr lang="en-US" altLang="ja-JP" sz="1600"/>
            <a:t>…</a:t>
          </a:r>
        </a:p>
        <a:p>
          <a:pPr algn="ctr"/>
          <a:r>
            <a:rPr kumimoji="1" lang="ja-JP" altLang="en-US" sz="1600">
              <a:solidFill>
                <a:srgbClr val="FF0000"/>
              </a:solidFill>
            </a:rPr>
            <a:t>妖精たちの力</a:t>
          </a:r>
          <a:r>
            <a:rPr kumimoji="1" lang="ja-JP" altLang="en-US" sz="1600"/>
            <a:t>を借りましょう。</a:t>
          </a:r>
        </a:p>
      </xdr:txBody>
    </xdr:sp>
    <xdr:clientData/>
  </xdr:twoCellAnchor>
  <xdr:twoCellAnchor editAs="oneCell">
    <xdr:from>
      <xdr:col>43</xdr:col>
      <xdr:colOff>564994</xdr:colOff>
      <xdr:row>208</xdr:row>
      <xdr:rowOff>90713</xdr:rowOff>
    </xdr:from>
    <xdr:to>
      <xdr:col>49</xdr:col>
      <xdr:colOff>242715</xdr:colOff>
      <xdr:row>220</xdr:row>
      <xdr:rowOff>139376</xdr:rowOff>
    </xdr:to>
    <xdr:pic>
      <xdr:nvPicPr>
        <xdr:cNvPr id="1187" name="図 1186"/>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777794" y="31789913"/>
          <a:ext cx="3335321" cy="1877463"/>
        </a:xfrm>
        <a:prstGeom prst="rect">
          <a:avLst/>
        </a:prstGeom>
      </xdr:spPr>
    </xdr:pic>
    <xdr:clientData/>
  </xdr:twoCellAnchor>
  <xdr:twoCellAnchor editAs="oneCell">
    <xdr:from>
      <xdr:col>45</xdr:col>
      <xdr:colOff>537143</xdr:colOff>
      <xdr:row>213</xdr:row>
      <xdr:rowOff>8810</xdr:rowOff>
    </xdr:from>
    <xdr:to>
      <xdr:col>47</xdr:col>
      <xdr:colOff>350407</xdr:colOff>
      <xdr:row>219</xdr:row>
      <xdr:rowOff>126874</xdr:rowOff>
    </xdr:to>
    <xdr:pic>
      <xdr:nvPicPr>
        <xdr:cNvPr id="1188" name="図 1187"/>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969143" y="32470010"/>
          <a:ext cx="1032464" cy="1032464"/>
        </a:xfrm>
        <a:prstGeom prst="rect">
          <a:avLst/>
        </a:prstGeom>
      </xdr:spPr>
    </xdr:pic>
    <xdr:clientData/>
  </xdr:twoCellAnchor>
  <xdr:twoCellAnchor editAs="oneCell">
    <xdr:from>
      <xdr:col>44</xdr:col>
      <xdr:colOff>307899</xdr:colOff>
      <xdr:row>213</xdr:row>
      <xdr:rowOff>88696</xdr:rowOff>
    </xdr:from>
    <xdr:to>
      <xdr:col>46</xdr:col>
      <xdr:colOff>132647</xdr:colOff>
      <xdr:row>220</xdr:row>
      <xdr:rowOff>65844</xdr:rowOff>
    </xdr:to>
    <xdr:pic>
      <xdr:nvPicPr>
        <xdr:cNvPr id="1189" name="図 1188"/>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130299" y="32549896"/>
          <a:ext cx="1043948" cy="1043948"/>
        </a:xfrm>
        <a:prstGeom prst="rect">
          <a:avLst/>
        </a:prstGeom>
        <a:effectLst>
          <a:glow rad="127000">
            <a:srgbClr val="FF99FF"/>
          </a:glow>
        </a:effectLst>
      </xdr:spPr>
    </xdr:pic>
    <xdr:clientData/>
  </xdr:twoCellAnchor>
  <xdr:twoCellAnchor>
    <xdr:from>
      <xdr:col>46</xdr:col>
      <xdr:colOff>181172</xdr:colOff>
      <xdr:row>209</xdr:row>
      <xdr:rowOff>10241</xdr:rowOff>
    </xdr:from>
    <xdr:to>
      <xdr:col>49</xdr:col>
      <xdr:colOff>219240</xdr:colOff>
      <xdr:row>218</xdr:row>
      <xdr:rowOff>121929</xdr:rowOff>
    </xdr:to>
    <xdr:sp macro="" textlink="">
      <xdr:nvSpPr>
        <xdr:cNvPr id="1190" name="円形吹き出し 1189"/>
        <xdr:cNvSpPr/>
      </xdr:nvSpPr>
      <xdr:spPr>
        <a:xfrm>
          <a:off x="28222772" y="31861841"/>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485152</xdr:colOff>
      <xdr:row>211</xdr:row>
      <xdr:rowOff>67870</xdr:rowOff>
    </xdr:from>
    <xdr:to>
      <xdr:col>48</xdr:col>
      <xdr:colOff>536372</xdr:colOff>
      <xdr:row>216</xdr:row>
      <xdr:rowOff>91150</xdr:rowOff>
    </xdr:to>
    <xdr:sp macro="" textlink="">
      <xdr:nvSpPr>
        <xdr:cNvPr id="1191" name="テキスト ボックス 239"/>
        <xdr:cNvSpPr txBox="1"/>
      </xdr:nvSpPr>
      <xdr:spPr>
        <a:xfrm>
          <a:off x="28526752" y="32224270"/>
          <a:ext cx="1270420" cy="78528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endParaRPr kumimoji="1" lang="ja-JP" altLang="en-US"/>
        </a:p>
      </xdr:txBody>
    </xdr:sp>
    <xdr:clientData/>
  </xdr:twoCellAnchor>
  <xdr:twoCellAnchor>
    <xdr:from>
      <xdr:col>46</xdr:col>
      <xdr:colOff>257674</xdr:colOff>
      <xdr:row>210</xdr:row>
      <xdr:rowOff>75475</xdr:rowOff>
    </xdr:from>
    <xdr:to>
      <xdr:col>49</xdr:col>
      <xdr:colOff>148794</xdr:colOff>
      <xdr:row>214</xdr:row>
      <xdr:rowOff>50650</xdr:rowOff>
    </xdr:to>
    <xdr:sp macro="" textlink="">
      <xdr:nvSpPr>
        <xdr:cNvPr id="1192" name="テキスト ボックス 240"/>
        <xdr:cNvSpPr txBox="1"/>
      </xdr:nvSpPr>
      <xdr:spPr>
        <a:xfrm>
          <a:off x="28299274" y="32079475"/>
          <a:ext cx="1719920" cy="58477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勇者さんに</a:t>
          </a:r>
          <a:r>
            <a:rPr lang="en-US" altLang="ja-JP" sz="1600"/>
            <a:t>3</a:t>
          </a:r>
          <a:r>
            <a:rPr lang="ja-JP" altLang="en-US" sz="1600"/>
            <a:t>つの瓶をあげる。</a:t>
          </a:r>
          <a:endParaRPr lang="en-US" altLang="ja-JP" sz="1600"/>
        </a:p>
      </xdr:txBody>
    </xdr:sp>
    <xdr:clientData/>
  </xdr:twoCellAnchor>
  <xdr:twoCellAnchor editAs="oneCell">
    <xdr:from>
      <xdr:col>46</xdr:col>
      <xdr:colOff>567482</xdr:colOff>
      <xdr:row>215</xdr:row>
      <xdr:rowOff>14039</xdr:rowOff>
    </xdr:from>
    <xdr:to>
      <xdr:col>47</xdr:col>
      <xdr:colOff>131400</xdr:colOff>
      <xdr:row>217</xdr:row>
      <xdr:rowOff>31486</xdr:rowOff>
    </xdr:to>
    <xdr:pic>
      <xdr:nvPicPr>
        <xdr:cNvPr id="1193" name="図 1192"/>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8609082" y="32780039"/>
          <a:ext cx="173518" cy="322247"/>
        </a:xfrm>
        <a:prstGeom prst="rect">
          <a:avLst/>
        </a:prstGeom>
        <a:effectLst>
          <a:glow rad="101600">
            <a:schemeClr val="accent2"/>
          </a:glow>
        </a:effectLst>
      </xdr:spPr>
    </xdr:pic>
    <xdr:clientData/>
  </xdr:twoCellAnchor>
  <xdr:twoCellAnchor editAs="oneCell">
    <xdr:from>
      <xdr:col>48</xdr:col>
      <xdr:colOff>241154</xdr:colOff>
      <xdr:row>214</xdr:row>
      <xdr:rowOff>139928</xdr:rowOff>
    </xdr:from>
    <xdr:to>
      <xdr:col>48</xdr:col>
      <xdr:colOff>414672</xdr:colOff>
      <xdr:row>217</xdr:row>
      <xdr:rowOff>4975</xdr:rowOff>
    </xdr:to>
    <xdr:pic>
      <xdr:nvPicPr>
        <xdr:cNvPr id="1194" name="図 1193"/>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29501954" y="32753528"/>
          <a:ext cx="173518" cy="322247"/>
        </a:xfrm>
        <a:prstGeom prst="rect">
          <a:avLst/>
        </a:prstGeom>
        <a:effectLst>
          <a:glow rad="101600">
            <a:schemeClr val="accent2"/>
          </a:glow>
        </a:effectLst>
      </xdr:spPr>
    </xdr:pic>
    <xdr:clientData/>
  </xdr:twoCellAnchor>
  <xdr:twoCellAnchor editAs="oneCell">
    <xdr:from>
      <xdr:col>47</xdr:col>
      <xdr:colOff>418247</xdr:colOff>
      <xdr:row>214</xdr:row>
      <xdr:rowOff>142459</xdr:rowOff>
    </xdr:from>
    <xdr:to>
      <xdr:col>47</xdr:col>
      <xdr:colOff>591765</xdr:colOff>
      <xdr:row>217</xdr:row>
      <xdr:rowOff>7506</xdr:rowOff>
    </xdr:to>
    <xdr:pic>
      <xdr:nvPicPr>
        <xdr:cNvPr id="1195" name="図 1194"/>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069447" y="32756059"/>
          <a:ext cx="173518" cy="322247"/>
        </a:xfrm>
        <a:prstGeom prst="rect">
          <a:avLst/>
        </a:prstGeom>
        <a:effectLst>
          <a:glow rad="101600">
            <a:schemeClr val="accent2"/>
          </a:glow>
        </a:effectLst>
      </xdr:spPr>
    </xdr:pic>
    <xdr:clientData/>
  </xdr:twoCellAnchor>
  <xdr:twoCellAnchor editAs="oneCell">
    <xdr:from>
      <xdr:col>43</xdr:col>
      <xdr:colOff>588469</xdr:colOff>
      <xdr:row>223</xdr:row>
      <xdr:rowOff>24197</xdr:rowOff>
    </xdr:from>
    <xdr:to>
      <xdr:col>49</xdr:col>
      <xdr:colOff>266190</xdr:colOff>
      <xdr:row>235</xdr:row>
      <xdr:rowOff>72860</xdr:rowOff>
    </xdr:to>
    <xdr:pic>
      <xdr:nvPicPr>
        <xdr:cNvPr id="1196" name="図 1195"/>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801269" y="34009397"/>
          <a:ext cx="3335321" cy="1877463"/>
        </a:xfrm>
        <a:prstGeom prst="rect">
          <a:avLst/>
        </a:prstGeom>
      </xdr:spPr>
    </xdr:pic>
    <xdr:clientData/>
  </xdr:twoCellAnchor>
  <xdr:twoCellAnchor editAs="oneCell">
    <xdr:from>
      <xdr:col>45</xdr:col>
      <xdr:colOff>560618</xdr:colOff>
      <xdr:row>227</xdr:row>
      <xdr:rowOff>94694</xdr:rowOff>
    </xdr:from>
    <xdr:to>
      <xdr:col>47</xdr:col>
      <xdr:colOff>373882</xdr:colOff>
      <xdr:row>234</xdr:row>
      <xdr:rowOff>60358</xdr:rowOff>
    </xdr:to>
    <xdr:pic>
      <xdr:nvPicPr>
        <xdr:cNvPr id="1197" name="図 119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992618" y="34689494"/>
          <a:ext cx="1032464" cy="1032464"/>
        </a:xfrm>
        <a:prstGeom prst="rect">
          <a:avLst/>
        </a:prstGeom>
      </xdr:spPr>
    </xdr:pic>
    <xdr:clientData/>
  </xdr:twoCellAnchor>
  <xdr:twoCellAnchor editAs="oneCell">
    <xdr:from>
      <xdr:col>44</xdr:col>
      <xdr:colOff>331374</xdr:colOff>
      <xdr:row>228</xdr:row>
      <xdr:rowOff>22180</xdr:rowOff>
    </xdr:from>
    <xdr:to>
      <xdr:col>46</xdr:col>
      <xdr:colOff>156122</xdr:colOff>
      <xdr:row>234</xdr:row>
      <xdr:rowOff>151728</xdr:rowOff>
    </xdr:to>
    <xdr:pic>
      <xdr:nvPicPr>
        <xdr:cNvPr id="1198" name="図 1197"/>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153774" y="34769380"/>
          <a:ext cx="1043948" cy="1043948"/>
        </a:xfrm>
        <a:prstGeom prst="rect">
          <a:avLst/>
        </a:prstGeom>
        <a:effectLst>
          <a:glow rad="127000">
            <a:srgbClr val="FF99FF"/>
          </a:glow>
        </a:effectLst>
      </xdr:spPr>
    </xdr:pic>
    <xdr:clientData/>
  </xdr:twoCellAnchor>
  <xdr:twoCellAnchor>
    <xdr:from>
      <xdr:col>46</xdr:col>
      <xdr:colOff>204647</xdr:colOff>
      <xdr:row>223</xdr:row>
      <xdr:rowOff>96125</xdr:rowOff>
    </xdr:from>
    <xdr:to>
      <xdr:col>49</xdr:col>
      <xdr:colOff>242715</xdr:colOff>
      <xdr:row>233</xdr:row>
      <xdr:rowOff>55413</xdr:rowOff>
    </xdr:to>
    <xdr:sp macro="" textlink="">
      <xdr:nvSpPr>
        <xdr:cNvPr id="1199" name="円形吹き出し 1198"/>
        <xdr:cNvSpPr/>
      </xdr:nvSpPr>
      <xdr:spPr>
        <a:xfrm>
          <a:off x="28246247" y="34081325"/>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46</xdr:col>
      <xdr:colOff>565608</xdr:colOff>
      <xdr:row>230</xdr:row>
      <xdr:rowOff>20097</xdr:rowOff>
    </xdr:from>
    <xdr:to>
      <xdr:col>47</xdr:col>
      <xdr:colOff>129526</xdr:colOff>
      <xdr:row>232</xdr:row>
      <xdr:rowOff>37544</xdr:rowOff>
    </xdr:to>
    <xdr:pic>
      <xdr:nvPicPr>
        <xdr:cNvPr id="1200" name="図 1199"/>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8607208" y="35072097"/>
          <a:ext cx="173518" cy="322247"/>
        </a:xfrm>
        <a:prstGeom prst="rect">
          <a:avLst/>
        </a:prstGeom>
        <a:effectLst>
          <a:glow rad="101600">
            <a:schemeClr val="accent2"/>
          </a:glow>
        </a:effectLst>
      </xdr:spPr>
    </xdr:pic>
    <xdr:clientData/>
  </xdr:twoCellAnchor>
  <xdr:twoCellAnchor editAs="oneCell">
    <xdr:from>
      <xdr:col>48</xdr:col>
      <xdr:colOff>239280</xdr:colOff>
      <xdr:row>229</xdr:row>
      <xdr:rowOff>145986</xdr:rowOff>
    </xdr:from>
    <xdr:to>
      <xdr:col>48</xdr:col>
      <xdr:colOff>412798</xdr:colOff>
      <xdr:row>232</xdr:row>
      <xdr:rowOff>11033</xdr:rowOff>
    </xdr:to>
    <xdr:pic>
      <xdr:nvPicPr>
        <xdr:cNvPr id="1201" name="図 1200"/>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29500080" y="35045586"/>
          <a:ext cx="173518" cy="322247"/>
        </a:xfrm>
        <a:prstGeom prst="rect">
          <a:avLst/>
        </a:prstGeom>
        <a:effectLst>
          <a:glow rad="101600">
            <a:schemeClr val="accent2"/>
          </a:glow>
        </a:effectLst>
      </xdr:spPr>
    </xdr:pic>
    <xdr:clientData/>
  </xdr:twoCellAnchor>
  <xdr:twoCellAnchor editAs="oneCell">
    <xdr:from>
      <xdr:col>47</xdr:col>
      <xdr:colOff>416373</xdr:colOff>
      <xdr:row>229</xdr:row>
      <xdr:rowOff>148517</xdr:rowOff>
    </xdr:from>
    <xdr:to>
      <xdr:col>47</xdr:col>
      <xdr:colOff>589891</xdr:colOff>
      <xdr:row>232</xdr:row>
      <xdr:rowOff>13564</xdr:rowOff>
    </xdr:to>
    <xdr:pic>
      <xdr:nvPicPr>
        <xdr:cNvPr id="1202" name="図 1201"/>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067573" y="35048117"/>
          <a:ext cx="173518" cy="322247"/>
        </a:xfrm>
        <a:prstGeom prst="rect">
          <a:avLst/>
        </a:prstGeom>
        <a:effectLst>
          <a:glow rad="101600">
            <a:schemeClr val="accent2"/>
          </a:glow>
        </a:effectLst>
      </xdr:spPr>
    </xdr:pic>
    <xdr:clientData/>
  </xdr:twoCellAnchor>
  <xdr:twoCellAnchor>
    <xdr:from>
      <xdr:col>46</xdr:col>
      <xdr:colOff>278157</xdr:colOff>
      <xdr:row>224</xdr:row>
      <xdr:rowOff>68872</xdr:rowOff>
    </xdr:from>
    <xdr:to>
      <xdr:col>49</xdr:col>
      <xdr:colOff>169277</xdr:colOff>
      <xdr:row>229</xdr:row>
      <xdr:rowOff>137869</xdr:rowOff>
    </xdr:to>
    <xdr:sp macro="" textlink="">
      <xdr:nvSpPr>
        <xdr:cNvPr id="1203" name="テキスト ボックス 251"/>
        <xdr:cNvSpPr txBox="1"/>
      </xdr:nvSpPr>
      <xdr:spPr>
        <a:xfrm>
          <a:off x="28319757" y="34206472"/>
          <a:ext cx="1719920" cy="83099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この</a:t>
          </a:r>
          <a:r>
            <a:rPr lang="en-US" altLang="ja-JP" sz="1600"/>
            <a:t>3</a:t>
          </a:r>
          <a:r>
            <a:rPr lang="ja-JP" altLang="en-US" sz="1600"/>
            <a:t>つの瓶は</a:t>
          </a:r>
          <a:endParaRPr lang="en-US" altLang="ja-JP" sz="1600"/>
        </a:p>
        <a:p>
          <a:pPr algn="ctr"/>
          <a:r>
            <a:rPr lang="ja-JP" altLang="en-US" sz="1600"/>
            <a:t>勇者さんの能力を上げるの！</a:t>
          </a:r>
          <a:endParaRPr lang="en-US" altLang="ja-JP" sz="1600"/>
        </a:p>
      </xdr:txBody>
    </xdr:sp>
    <xdr:clientData/>
  </xdr:twoCellAnchor>
  <xdr:twoCellAnchor editAs="oneCell">
    <xdr:from>
      <xdr:col>50</xdr:col>
      <xdr:colOff>605634</xdr:colOff>
      <xdr:row>194</xdr:row>
      <xdr:rowOff>34034</xdr:rowOff>
    </xdr:from>
    <xdr:to>
      <xdr:col>56</xdr:col>
      <xdr:colOff>283355</xdr:colOff>
      <xdr:row>206</xdr:row>
      <xdr:rowOff>82697</xdr:rowOff>
    </xdr:to>
    <xdr:pic>
      <xdr:nvPicPr>
        <xdr:cNvPr id="1204" name="図 120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085634" y="29599634"/>
          <a:ext cx="3335321" cy="1877463"/>
        </a:xfrm>
        <a:prstGeom prst="rect">
          <a:avLst/>
        </a:prstGeom>
      </xdr:spPr>
    </xdr:pic>
    <xdr:clientData/>
  </xdr:twoCellAnchor>
  <xdr:twoCellAnchor editAs="oneCell">
    <xdr:from>
      <xdr:col>52</xdr:col>
      <xdr:colOff>577783</xdr:colOff>
      <xdr:row>198</xdr:row>
      <xdr:rowOff>104531</xdr:rowOff>
    </xdr:from>
    <xdr:to>
      <xdr:col>54</xdr:col>
      <xdr:colOff>391047</xdr:colOff>
      <xdr:row>205</xdr:row>
      <xdr:rowOff>70195</xdr:rowOff>
    </xdr:to>
    <xdr:pic>
      <xdr:nvPicPr>
        <xdr:cNvPr id="1205" name="図 120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276983" y="30279731"/>
          <a:ext cx="1032464" cy="1032464"/>
        </a:xfrm>
        <a:prstGeom prst="rect">
          <a:avLst/>
        </a:prstGeom>
      </xdr:spPr>
    </xdr:pic>
    <xdr:clientData/>
  </xdr:twoCellAnchor>
  <xdr:twoCellAnchor editAs="oneCell">
    <xdr:from>
      <xdr:col>51</xdr:col>
      <xdr:colOff>12049</xdr:colOff>
      <xdr:row>199</xdr:row>
      <xdr:rowOff>31361</xdr:rowOff>
    </xdr:from>
    <xdr:to>
      <xdr:col>52</xdr:col>
      <xdr:colOff>446397</xdr:colOff>
      <xdr:row>206</xdr:row>
      <xdr:rowOff>8509</xdr:rowOff>
    </xdr:to>
    <xdr:pic>
      <xdr:nvPicPr>
        <xdr:cNvPr id="1206" name="図 1205"/>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101649" y="30358961"/>
          <a:ext cx="1043948" cy="1043948"/>
        </a:xfrm>
        <a:prstGeom prst="rect">
          <a:avLst/>
        </a:prstGeom>
        <a:effectLst>
          <a:glow rad="127000">
            <a:srgbClr val="FF99FF"/>
          </a:glow>
        </a:effectLst>
      </xdr:spPr>
    </xdr:pic>
    <xdr:clientData/>
  </xdr:twoCellAnchor>
  <xdr:twoCellAnchor>
    <xdr:from>
      <xdr:col>53</xdr:col>
      <xdr:colOff>42817</xdr:colOff>
      <xdr:row>194</xdr:row>
      <xdr:rowOff>105962</xdr:rowOff>
    </xdr:from>
    <xdr:to>
      <xdr:col>56</xdr:col>
      <xdr:colOff>259880</xdr:colOff>
      <xdr:row>205</xdr:row>
      <xdr:rowOff>87086</xdr:rowOff>
    </xdr:to>
    <xdr:sp macro="" textlink="">
      <xdr:nvSpPr>
        <xdr:cNvPr id="1207" name="円形吹き出し 1206"/>
        <xdr:cNvSpPr/>
      </xdr:nvSpPr>
      <xdr:spPr>
        <a:xfrm>
          <a:off x="32351617" y="31783391"/>
          <a:ext cx="2045863" cy="1777266"/>
        </a:xfrm>
        <a:prstGeom prst="wedgeEllipseCallout">
          <a:avLst>
            <a:gd name="adj1" fmla="val -83043"/>
            <a:gd name="adj2" fmla="val 36279"/>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50</xdr:col>
      <xdr:colOff>605634</xdr:colOff>
      <xdr:row>208</xdr:row>
      <xdr:rowOff>100873</xdr:rowOff>
    </xdr:from>
    <xdr:to>
      <xdr:col>56</xdr:col>
      <xdr:colOff>283355</xdr:colOff>
      <xdr:row>220</xdr:row>
      <xdr:rowOff>149536</xdr:rowOff>
    </xdr:to>
    <xdr:pic>
      <xdr:nvPicPr>
        <xdr:cNvPr id="1208" name="図 1207"/>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085634" y="31800073"/>
          <a:ext cx="3335321" cy="1877463"/>
        </a:xfrm>
        <a:prstGeom prst="rect">
          <a:avLst/>
        </a:prstGeom>
      </xdr:spPr>
    </xdr:pic>
    <xdr:clientData/>
  </xdr:twoCellAnchor>
  <xdr:twoCellAnchor editAs="oneCell">
    <xdr:from>
      <xdr:col>52</xdr:col>
      <xdr:colOff>577783</xdr:colOff>
      <xdr:row>213</xdr:row>
      <xdr:rowOff>18970</xdr:rowOff>
    </xdr:from>
    <xdr:to>
      <xdr:col>54</xdr:col>
      <xdr:colOff>391047</xdr:colOff>
      <xdr:row>219</xdr:row>
      <xdr:rowOff>137034</xdr:rowOff>
    </xdr:to>
    <xdr:pic>
      <xdr:nvPicPr>
        <xdr:cNvPr id="1209" name="図 1208"/>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276983" y="32480170"/>
          <a:ext cx="1032464" cy="1032464"/>
        </a:xfrm>
        <a:prstGeom prst="rect">
          <a:avLst/>
        </a:prstGeom>
      </xdr:spPr>
    </xdr:pic>
    <xdr:clientData/>
  </xdr:twoCellAnchor>
  <xdr:twoCellAnchor editAs="oneCell">
    <xdr:from>
      <xdr:col>51</xdr:col>
      <xdr:colOff>67912</xdr:colOff>
      <xdr:row>213</xdr:row>
      <xdr:rowOff>95132</xdr:rowOff>
    </xdr:from>
    <xdr:to>
      <xdr:col>52</xdr:col>
      <xdr:colOff>502260</xdr:colOff>
      <xdr:row>220</xdr:row>
      <xdr:rowOff>72280</xdr:rowOff>
    </xdr:to>
    <xdr:pic>
      <xdr:nvPicPr>
        <xdr:cNvPr id="1210" name="図 1209"/>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157512" y="32556332"/>
          <a:ext cx="1043948" cy="1043948"/>
        </a:xfrm>
        <a:prstGeom prst="rect">
          <a:avLst/>
        </a:prstGeom>
        <a:effectLst>
          <a:glow rad="127000">
            <a:srgbClr val="FF99FF"/>
          </a:glow>
        </a:effectLst>
      </xdr:spPr>
    </xdr:pic>
    <xdr:clientData/>
  </xdr:twoCellAnchor>
  <xdr:twoCellAnchor>
    <xdr:from>
      <xdr:col>53</xdr:col>
      <xdr:colOff>19342</xdr:colOff>
      <xdr:row>209</xdr:row>
      <xdr:rowOff>20400</xdr:rowOff>
    </xdr:from>
    <xdr:to>
      <xdr:col>56</xdr:col>
      <xdr:colOff>259880</xdr:colOff>
      <xdr:row>219</xdr:row>
      <xdr:rowOff>130628</xdr:rowOff>
    </xdr:to>
    <xdr:sp macro="" textlink="">
      <xdr:nvSpPr>
        <xdr:cNvPr id="1211" name="円形吹き出し 1210"/>
        <xdr:cNvSpPr/>
      </xdr:nvSpPr>
      <xdr:spPr>
        <a:xfrm>
          <a:off x="32328142" y="34147114"/>
          <a:ext cx="2069338" cy="1743085"/>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51</xdr:col>
      <xdr:colOff>19509</xdr:colOff>
      <xdr:row>223</xdr:row>
      <xdr:rowOff>34357</xdr:rowOff>
    </xdr:from>
    <xdr:to>
      <xdr:col>56</xdr:col>
      <xdr:colOff>306830</xdr:colOff>
      <xdr:row>235</xdr:row>
      <xdr:rowOff>83020</xdr:rowOff>
    </xdr:to>
    <xdr:pic>
      <xdr:nvPicPr>
        <xdr:cNvPr id="1212" name="図 121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109109" y="34019557"/>
          <a:ext cx="3335321" cy="1877463"/>
        </a:xfrm>
        <a:prstGeom prst="rect">
          <a:avLst/>
        </a:prstGeom>
      </xdr:spPr>
    </xdr:pic>
    <xdr:clientData/>
  </xdr:twoCellAnchor>
  <xdr:twoCellAnchor editAs="oneCell">
    <xdr:from>
      <xdr:col>52</xdr:col>
      <xdr:colOff>601258</xdr:colOff>
      <xdr:row>227</xdr:row>
      <xdr:rowOff>104854</xdr:rowOff>
    </xdr:from>
    <xdr:to>
      <xdr:col>54</xdr:col>
      <xdr:colOff>414522</xdr:colOff>
      <xdr:row>234</xdr:row>
      <xdr:rowOff>70518</xdr:rowOff>
    </xdr:to>
    <xdr:pic>
      <xdr:nvPicPr>
        <xdr:cNvPr id="1213" name="図 1212"/>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300458" y="34699654"/>
          <a:ext cx="1032464" cy="1032464"/>
        </a:xfrm>
        <a:prstGeom prst="rect">
          <a:avLst/>
        </a:prstGeom>
      </xdr:spPr>
    </xdr:pic>
    <xdr:clientData/>
  </xdr:twoCellAnchor>
  <xdr:twoCellAnchor editAs="oneCell">
    <xdr:from>
      <xdr:col>50</xdr:col>
      <xdr:colOff>579594</xdr:colOff>
      <xdr:row>228</xdr:row>
      <xdr:rowOff>40010</xdr:rowOff>
    </xdr:from>
    <xdr:to>
      <xdr:col>52</xdr:col>
      <xdr:colOff>404342</xdr:colOff>
      <xdr:row>235</xdr:row>
      <xdr:rowOff>17158</xdr:rowOff>
    </xdr:to>
    <xdr:pic>
      <xdr:nvPicPr>
        <xdr:cNvPr id="1214" name="図 1213"/>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059594" y="34787210"/>
          <a:ext cx="1043948" cy="1043948"/>
        </a:xfrm>
        <a:prstGeom prst="rect">
          <a:avLst/>
        </a:prstGeom>
        <a:effectLst>
          <a:glow rad="127000">
            <a:srgbClr val="FF99FF"/>
          </a:glow>
        </a:effectLst>
      </xdr:spPr>
    </xdr:pic>
    <xdr:clientData/>
  </xdr:twoCellAnchor>
  <xdr:twoCellAnchor>
    <xdr:from>
      <xdr:col>53</xdr:col>
      <xdr:colOff>84212</xdr:colOff>
      <xdr:row>223</xdr:row>
      <xdr:rowOff>106285</xdr:rowOff>
    </xdr:from>
    <xdr:to>
      <xdr:col>56</xdr:col>
      <xdr:colOff>283355</xdr:colOff>
      <xdr:row>234</xdr:row>
      <xdr:rowOff>54429</xdr:rowOff>
    </xdr:to>
    <xdr:sp macro="" textlink="">
      <xdr:nvSpPr>
        <xdr:cNvPr id="1215" name="円形吹き出し 1214"/>
        <xdr:cNvSpPr/>
      </xdr:nvSpPr>
      <xdr:spPr>
        <a:xfrm>
          <a:off x="32393012" y="36518999"/>
          <a:ext cx="2027943" cy="1744287"/>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53</xdr:col>
      <xdr:colOff>294451</xdr:colOff>
      <xdr:row>196</xdr:row>
      <xdr:rowOff>94489</xdr:rowOff>
    </xdr:from>
    <xdr:to>
      <xdr:col>53</xdr:col>
      <xdr:colOff>467969</xdr:colOff>
      <xdr:row>198</xdr:row>
      <xdr:rowOff>111936</xdr:rowOff>
    </xdr:to>
    <xdr:pic>
      <xdr:nvPicPr>
        <xdr:cNvPr id="1216" name="図 121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2603251" y="29964889"/>
          <a:ext cx="173518" cy="322247"/>
        </a:xfrm>
        <a:prstGeom prst="rect">
          <a:avLst/>
        </a:prstGeom>
        <a:effectLst>
          <a:glow rad="101600">
            <a:schemeClr val="accent2"/>
          </a:glow>
        </a:effectLst>
      </xdr:spPr>
    </xdr:pic>
    <xdr:clientData/>
  </xdr:twoCellAnchor>
  <xdr:twoCellAnchor>
    <xdr:from>
      <xdr:col>52</xdr:col>
      <xdr:colOff>540726</xdr:colOff>
      <xdr:row>196</xdr:row>
      <xdr:rowOff>97937</xdr:rowOff>
    </xdr:from>
    <xdr:to>
      <xdr:col>56</xdr:col>
      <xdr:colOff>390636</xdr:colOff>
      <xdr:row>200</xdr:row>
      <xdr:rowOff>73112</xdr:rowOff>
    </xdr:to>
    <xdr:sp macro="" textlink="">
      <xdr:nvSpPr>
        <xdr:cNvPr id="1217" name="テキスト ボックス 276"/>
        <xdr:cNvSpPr txBox="1"/>
      </xdr:nvSpPr>
      <xdr:spPr>
        <a:xfrm>
          <a:off x="32239926" y="29968337"/>
          <a:ext cx="2288310" cy="58477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　　は勇者さんの</a:t>
          </a:r>
          <a:endParaRPr lang="en-US" altLang="ja-JP" sz="1600"/>
        </a:p>
        <a:p>
          <a:pPr algn="ctr"/>
          <a:r>
            <a:rPr lang="ja-JP" altLang="en-US" sz="1600"/>
            <a:t>生命力を上げてくれるの</a:t>
          </a:r>
          <a:endParaRPr kumimoji="1" lang="ja-JP" altLang="en-US" sz="1600"/>
        </a:p>
      </xdr:txBody>
    </xdr:sp>
    <xdr:clientData/>
  </xdr:twoCellAnchor>
  <xdr:twoCellAnchor editAs="oneCell">
    <xdr:from>
      <xdr:col>53</xdr:col>
      <xdr:colOff>48604</xdr:colOff>
      <xdr:row>199</xdr:row>
      <xdr:rowOff>137541</xdr:rowOff>
    </xdr:from>
    <xdr:to>
      <xdr:col>54</xdr:col>
      <xdr:colOff>22603</xdr:colOff>
      <xdr:row>202</xdr:row>
      <xdr:rowOff>69407</xdr:rowOff>
    </xdr:to>
    <xdr:pic>
      <xdr:nvPicPr>
        <xdr:cNvPr id="1218" name="図 1217"/>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2357404" y="30465141"/>
          <a:ext cx="583599" cy="389066"/>
        </a:xfrm>
        <a:prstGeom prst="rect">
          <a:avLst/>
        </a:prstGeom>
      </xdr:spPr>
    </xdr:pic>
    <xdr:clientData/>
  </xdr:twoCellAnchor>
  <xdr:twoCellAnchor>
    <xdr:from>
      <xdr:col>52</xdr:col>
      <xdr:colOff>301339</xdr:colOff>
      <xdr:row>200</xdr:row>
      <xdr:rowOff>23297</xdr:rowOff>
    </xdr:from>
    <xdr:to>
      <xdr:col>56</xdr:col>
      <xdr:colOff>389943</xdr:colOff>
      <xdr:row>204</xdr:row>
      <xdr:rowOff>162679</xdr:rowOff>
    </xdr:to>
    <xdr:sp macro="" textlink="">
      <xdr:nvSpPr>
        <xdr:cNvPr id="1219" name="テキスト ボックス 280"/>
        <xdr:cNvSpPr txBox="1"/>
      </xdr:nvSpPr>
      <xdr:spPr>
        <a:xfrm>
          <a:off x="32000539" y="32680440"/>
          <a:ext cx="2527004" cy="79252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400"/>
            <a:t>　　の妖精を集めると</a:t>
          </a:r>
          <a:endParaRPr lang="en-US" altLang="ja-JP" sz="1400"/>
        </a:p>
        <a:p>
          <a:pPr algn="ctr"/>
          <a:r>
            <a:rPr lang="ja-JP" altLang="en-US" sz="1400"/>
            <a:t>　　　勇者さんの生命力が</a:t>
          </a:r>
          <a:endParaRPr lang="en-US" altLang="ja-JP" sz="1400"/>
        </a:p>
        <a:p>
          <a:pPr algn="ctr"/>
          <a:r>
            <a:rPr lang="ja-JP" altLang="en-US" sz="1400"/>
            <a:t>上がるわ</a:t>
          </a:r>
          <a:endParaRPr kumimoji="1" lang="ja-JP" altLang="en-US" sz="1400"/>
        </a:p>
      </xdr:txBody>
    </xdr:sp>
    <xdr:clientData/>
  </xdr:twoCellAnchor>
  <xdr:twoCellAnchor editAs="oneCell">
    <xdr:from>
      <xdr:col>53</xdr:col>
      <xdr:colOff>362829</xdr:colOff>
      <xdr:row>210</xdr:row>
      <xdr:rowOff>142458</xdr:rowOff>
    </xdr:from>
    <xdr:to>
      <xdr:col>53</xdr:col>
      <xdr:colOff>536347</xdr:colOff>
      <xdr:row>213</xdr:row>
      <xdr:rowOff>7505</xdr:rowOff>
    </xdr:to>
    <xdr:pic>
      <xdr:nvPicPr>
        <xdr:cNvPr id="1220" name="図 1219"/>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2671629" y="35055913"/>
          <a:ext cx="173518" cy="363810"/>
        </a:xfrm>
        <a:prstGeom prst="rect">
          <a:avLst/>
        </a:prstGeom>
        <a:effectLst>
          <a:glow rad="101600">
            <a:schemeClr val="accent2"/>
          </a:glow>
        </a:effectLst>
      </xdr:spPr>
    </xdr:pic>
    <xdr:clientData/>
  </xdr:twoCellAnchor>
  <xdr:twoCellAnchor>
    <xdr:from>
      <xdr:col>52</xdr:col>
      <xdr:colOff>568435</xdr:colOff>
      <xdr:row>211</xdr:row>
      <xdr:rowOff>1945</xdr:rowOff>
    </xdr:from>
    <xdr:to>
      <xdr:col>56</xdr:col>
      <xdr:colOff>418345</xdr:colOff>
      <xdr:row>214</xdr:row>
      <xdr:rowOff>140406</xdr:rowOff>
    </xdr:to>
    <xdr:sp macro="" textlink="">
      <xdr:nvSpPr>
        <xdr:cNvPr id="1221" name="テキスト ボックス 276"/>
        <xdr:cNvSpPr txBox="1"/>
      </xdr:nvSpPr>
      <xdr:spPr>
        <a:xfrm>
          <a:off x="32267635" y="34455231"/>
          <a:ext cx="2288310" cy="62831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　　は勇者さんの</a:t>
          </a:r>
          <a:endParaRPr lang="en-US" altLang="ja-JP" sz="1600"/>
        </a:p>
        <a:p>
          <a:pPr algn="ctr"/>
          <a:r>
            <a:rPr lang="ja-JP" altLang="en-US" sz="1600"/>
            <a:t>パワーを上げてくれるの</a:t>
          </a:r>
          <a:endParaRPr kumimoji="1" lang="ja-JP" altLang="en-US" sz="1600"/>
        </a:p>
      </xdr:txBody>
    </xdr:sp>
    <xdr:clientData/>
  </xdr:twoCellAnchor>
  <xdr:twoCellAnchor>
    <xdr:from>
      <xdr:col>52</xdr:col>
      <xdr:colOff>329049</xdr:colOff>
      <xdr:row>214</xdr:row>
      <xdr:rowOff>10431</xdr:rowOff>
    </xdr:from>
    <xdr:to>
      <xdr:col>56</xdr:col>
      <xdr:colOff>417653</xdr:colOff>
      <xdr:row>218</xdr:row>
      <xdr:rowOff>149813</xdr:rowOff>
    </xdr:to>
    <xdr:sp macro="" textlink="">
      <xdr:nvSpPr>
        <xdr:cNvPr id="1223" name="テキスト ボックス 280"/>
        <xdr:cNvSpPr txBox="1"/>
      </xdr:nvSpPr>
      <xdr:spPr>
        <a:xfrm>
          <a:off x="32028249" y="34953574"/>
          <a:ext cx="2527004" cy="79252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400"/>
            <a:t>　　の妖精を集めると</a:t>
          </a:r>
          <a:endParaRPr lang="en-US" altLang="ja-JP" sz="1400"/>
        </a:p>
        <a:p>
          <a:pPr algn="ctr"/>
          <a:r>
            <a:rPr lang="ja-JP" altLang="en-US" sz="1400"/>
            <a:t>　　　勇者さんのパワーが</a:t>
          </a:r>
          <a:endParaRPr lang="en-US" altLang="ja-JP" sz="1400"/>
        </a:p>
        <a:p>
          <a:pPr algn="ctr"/>
          <a:r>
            <a:rPr lang="ja-JP" altLang="en-US" sz="1400"/>
            <a:t>上がるわ</a:t>
          </a:r>
          <a:endParaRPr kumimoji="1" lang="ja-JP" altLang="en-US" sz="1400"/>
        </a:p>
      </xdr:txBody>
    </xdr:sp>
    <xdr:clientData/>
  </xdr:twoCellAnchor>
  <xdr:twoCellAnchor editAs="oneCell">
    <xdr:from>
      <xdr:col>48</xdr:col>
      <xdr:colOff>239280</xdr:colOff>
      <xdr:row>214</xdr:row>
      <xdr:rowOff>102443</xdr:rowOff>
    </xdr:from>
    <xdr:to>
      <xdr:col>48</xdr:col>
      <xdr:colOff>412798</xdr:colOff>
      <xdr:row>216</xdr:row>
      <xdr:rowOff>130776</xdr:rowOff>
    </xdr:to>
    <xdr:pic>
      <xdr:nvPicPr>
        <xdr:cNvPr id="1224" name="図 1223"/>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29500080" y="35045586"/>
          <a:ext cx="173518" cy="354904"/>
        </a:xfrm>
        <a:prstGeom prst="rect">
          <a:avLst/>
        </a:prstGeom>
        <a:effectLst>
          <a:glow rad="101600">
            <a:schemeClr val="accent2"/>
          </a:glow>
        </a:effectLst>
      </xdr:spPr>
    </xdr:pic>
    <xdr:clientData/>
  </xdr:twoCellAnchor>
  <xdr:twoCellAnchor editAs="oneCell">
    <xdr:from>
      <xdr:col>53</xdr:col>
      <xdr:colOff>435220</xdr:colOff>
      <xdr:row>225</xdr:row>
      <xdr:rowOff>26243</xdr:rowOff>
    </xdr:from>
    <xdr:to>
      <xdr:col>53</xdr:col>
      <xdr:colOff>608738</xdr:colOff>
      <xdr:row>227</xdr:row>
      <xdr:rowOff>54576</xdr:rowOff>
    </xdr:to>
    <xdr:pic>
      <xdr:nvPicPr>
        <xdr:cNvPr id="1225" name="図 1224"/>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2744020" y="36765529"/>
          <a:ext cx="173518" cy="354904"/>
        </a:xfrm>
        <a:prstGeom prst="rect">
          <a:avLst/>
        </a:prstGeom>
        <a:effectLst>
          <a:glow rad="101600">
            <a:schemeClr val="accent2"/>
          </a:glow>
        </a:effectLst>
      </xdr:spPr>
    </xdr:pic>
    <xdr:clientData/>
  </xdr:twoCellAnchor>
  <xdr:twoCellAnchor>
    <xdr:from>
      <xdr:col>52</xdr:col>
      <xdr:colOff>579321</xdr:colOff>
      <xdr:row>225</xdr:row>
      <xdr:rowOff>78145</xdr:rowOff>
    </xdr:from>
    <xdr:to>
      <xdr:col>56</xdr:col>
      <xdr:colOff>511629</xdr:colOff>
      <xdr:row>229</xdr:row>
      <xdr:rowOff>50814</xdr:rowOff>
    </xdr:to>
    <xdr:sp macro="" textlink="">
      <xdr:nvSpPr>
        <xdr:cNvPr id="1229" name="テキスト ボックス 276"/>
        <xdr:cNvSpPr txBox="1"/>
      </xdr:nvSpPr>
      <xdr:spPr>
        <a:xfrm>
          <a:off x="32278521" y="36817431"/>
          <a:ext cx="2370708" cy="62581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　　は勇者さんの</a:t>
          </a:r>
          <a:endParaRPr lang="en-US" altLang="ja-JP" sz="1600"/>
        </a:p>
        <a:p>
          <a:pPr algn="ctr"/>
          <a:r>
            <a:rPr lang="ja-JP" altLang="en-US" sz="1600"/>
            <a:t>スピードを上げてくれるの</a:t>
          </a:r>
          <a:endParaRPr kumimoji="1" lang="ja-JP" altLang="en-US" sz="1600"/>
        </a:p>
      </xdr:txBody>
    </xdr:sp>
    <xdr:clientData/>
  </xdr:twoCellAnchor>
  <xdr:twoCellAnchor>
    <xdr:from>
      <xdr:col>52</xdr:col>
      <xdr:colOff>339935</xdr:colOff>
      <xdr:row>228</xdr:row>
      <xdr:rowOff>86631</xdr:rowOff>
    </xdr:from>
    <xdr:to>
      <xdr:col>56</xdr:col>
      <xdr:colOff>435429</xdr:colOff>
      <xdr:row>233</xdr:row>
      <xdr:rowOff>62728</xdr:rowOff>
    </xdr:to>
    <xdr:sp macro="" textlink="">
      <xdr:nvSpPr>
        <xdr:cNvPr id="1230" name="テキスト ボックス 280"/>
        <xdr:cNvSpPr txBox="1"/>
      </xdr:nvSpPr>
      <xdr:spPr>
        <a:xfrm>
          <a:off x="32039135" y="37315774"/>
          <a:ext cx="2533894" cy="79252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400"/>
            <a:t>　　　　の妖精を集めると</a:t>
          </a:r>
          <a:endParaRPr lang="en-US" altLang="ja-JP" sz="1400"/>
        </a:p>
        <a:p>
          <a:pPr algn="ctr"/>
          <a:r>
            <a:rPr lang="ja-JP" altLang="en-US" sz="1400"/>
            <a:t>　　　勇者さんのスピードが</a:t>
          </a:r>
          <a:endParaRPr lang="en-US" altLang="ja-JP" sz="1400"/>
        </a:p>
        <a:p>
          <a:pPr algn="ctr"/>
          <a:r>
            <a:rPr lang="ja-JP" altLang="en-US" sz="1400"/>
            <a:t>上がるわ</a:t>
          </a:r>
          <a:endParaRPr kumimoji="1" lang="ja-JP" altLang="en-US" sz="1400"/>
        </a:p>
      </xdr:txBody>
    </xdr:sp>
    <xdr:clientData/>
  </xdr:twoCellAnchor>
  <xdr:twoCellAnchor editAs="oneCell">
    <xdr:from>
      <xdr:col>57</xdr:col>
      <xdr:colOff>400510</xdr:colOff>
      <xdr:row>194</xdr:row>
      <xdr:rowOff>56128</xdr:rowOff>
    </xdr:from>
    <xdr:to>
      <xdr:col>63</xdr:col>
      <xdr:colOff>78231</xdr:colOff>
      <xdr:row>206</xdr:row>
      <xdr:rowOff>104792</xdr:rowOff>
    </xdr:to>
    <xdr:pic>
      <xdr:nvPicPr>
        <xdr:cNvPr id="1231" name="図 1230"/>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5147710" y="31733557"/>
          <a:ext cx="3335321" cy="2008092"/>
        </a:xfrm>
        <a:prstGeom prst="rect">
          <a:avLst/>
        </a:prstGeom>
      </xdr:spPr>
    </xdr:pic>
    <xdr:clientData/>
  </xdr:twoCellAnchor>
  <xdr:twoCellAnchor editAs="oneCell">
    <xdr:from>
      <xdr:col>59</xdr:col>
      <xdr:colOff>372659</xdr:colOff>
      <xdr:row>198</xdr:row>
      <xdr:rowOff>126626</xdr:rowOff>
    </xdr:from>
    <xdr:to>
      <xdr:col>61</xdr:col>
      <xdr:colOff>185923</xdr:colOff>
      <xdr:row>205</xdr:row>
      <xdr:rowOff>92290</xdr:rowOff>
    </xdr:to>
    <xdr:pic>
      <xdr:nvPicPr>
        <xdr:cNvPr id="1232" name="図 1231"/>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6339059" y="32457197"/>
          <a:ext cx="1032464" cy="1108664"/>
        </a:xfrm>
        <a:prstGeom prst="rect">
          <a:avLst/>
        </a:prstGeom>
      </xdr:spPr>
    </xdr:pic>
    <xdr:clientData/>
  </xdr:twoCellAnchor>
  <xdr:twoCellAnchor editAs="oneCell">
    <xdr:from>
      <xdr:col>57</xdr:col>
      <xdr:colOff>350995</xdr:colOff>
      <xdr:row>199</xdr:row>
      <xdr:rowOff>61782</xdr:rowOff>
    </xdr:from>
    <xdr:to>
      <xdr:col>59</xdr:col>
      <xdr:colOff>175743</xdr:colOff>
      <xdr:row>206</xdr:row>
      <xdr:rowOff>38930</xdr:rowOff>
    </xdr:to>
    <xdr:pic>
      <xdr:nvPicPr>
        <xdr:cNvPr id="1233" name="図 1232"/>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5098195" y="32555639"/>
          <a:ext cx="1043948" cy="1120148"/>
        </a:xfrm>
        <a:prstGeom prst="rect">
          <a:avLst/>
        </a:prstGeom>
        <a:effectLst>
          <a:glow rad="127000">
            <a:srgbClr val="FF99FF"/>
          </a:glow>
        </a:effectLst>
      </xdr:spPr>
    </xdr:pic>
    <xdr:clientData/>
  </xdr:twoCellAnchor>
  <xdr:twoCellAnchor>
    <xdr:from>
      <xdr:col>59</xdr:col>
      <xdr:colOff>465213</xdr:colOff>
      <xdr:row>194</xdr:row>
      <xdr:rowOff>128056</xdr:rowOff>
    </xdr:from>
    <xdr:to>
      <xdr:col>63</xdr:col>
      <xdr:colOff>54756</xdr:colOff>
      <xdr:row>204</xdr:row>
      <xdr:rowOff>87344</xdr:rowOff>
    </xdr:to>
    <xdr:sp macro="" textlink="">
      <xdr:nvSpPr>
        <xdr:cNvPr id="1234" name="円形吹き出し 1233"/>
        <xdr:cNvSpPr/>
      </xdr:nvSpPr>
      <xdr:spPr>
        <a:xfrm>
          <a:off x="36431613" y="31805485"/>
          <a:ext cx="2027943" cy="1592145"/>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59</xdr:col>
      <xdr:colOff>318063</xdr:colOff>
      <xdr:row>196</xdr:row>
      <xdr:rowOff>34603</xdr:rowOff>
    </xdr:from>
    <xdr:to>
      <xdr:col>63</xdr:col>
      <xdr:colOff>424542</xdr:colOff>
      <xdr:row>201</xdr:row>
      <xdr:rowOff>110726</xdr:rowOff>
    </xdr:to>
    <xdr:sp macro="" textlink="">
      <xdr:nvSpPr>
        <xdr:cNvPr id="1236" name="テキスト ボックス 276"/>
        <xdr:cNvSpPr txBox="1"/>
      </xdr:nvSpPr>
      <xdr:spPr>
        <a:xfrm>
          <a:off x="36284463" y="32038603"/>
          <a:ext cx="2544879" cy="89255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1600"/>
            <a:t>それじゃあ</a:t>
          </a:r>
          <a:r>
            <a:rPr kumimoji="1" lang="en-US" altLang="ja-JP" sz="1600"/>
            <a:t>…</a:t>
          </a:r>
        </a:p>
        <a:p>
          <a:pPr algn="ctr"/>
          <a:r>
            <a:rPr kumimoji="1" lang="ja-JP" altLang="en-US" sz="1600"/>
            <a:t>勇者さん！</a:t>
          </a:r>
          <a:endParaRPr kumimoji="1" lang="en-US" altLang="ja-JP" sz="1600"/>
        </a:p>
        <a:p>
          <a:pPr algn="ctr"/>
          <a:r>
            <a:rPr kumimoji="1" lang="ja-JP" altLang="en-US" sz="1600"/>
            <a:t>妖精たちを捕まえてみて！</a:t>
          </a:r>
        </a:p>
      </xdr:txBody>
    </xdr:sp>
    <xdr:clientData/>
  </xdr:twoCellAnchor>
  <xdr:twoCellAnchor editAs="oneCell">
    <xdr:from>
      <xdr:col>53</xdr:col>
      <xdr:colOff>57005</xdr:colOff>
      <xdr:row>228</xdr:row>
      <xdr:rowOff>54428</xdr:rowOff>
    </xdr:from>
    <xdr:to>
      <xdr:col>54</xdr:col>
      <xdr:colOff>18215</xdr:colOff>
      <xdr:row>230</xdr:row>
      <xdr:rowOff>103584</xdr:rowOff>
    </xdr:to>
    <xdr:pic>
      <xdr:nvPicPr>
        <xdr:cNvPr id="1238" name="図 1237"/>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365805" y="37283571"/>
          <a:ext cx="570810" cy="375727"/>
        </a:xfrm>
        <a:prstGeom prst="rect">
          <a:avLst/>
        </a:prstGeom>
      </xdr:spPr>
    </xdr:pic>
    <xdr:clientData/>
  </xdr:twoCellAnchor>
  <xdr:twoCellAnchor editAs="oneCell">
    <xdr:from>
      <xdr:col>53</xdr:col>
      <xdr:colOff>65314</xdr:colOff>
      <xdr:row>213</xdr:row>
      <xdr:rowOff>141513</xdr:rowOff>
    </xdr:from>
    <xdr:to>
      <xdr:col>54</xdr:col>
      <xdr:colOff>16038</xdr:colOff>
      <xdr:row>216</xdr:row>
      <xdr:rowOff>25205</xdr:rowOff>
    </xdr:to>
    <xdr:pic>
      <xdr:nvPicPr>
        <xdr:cNvPr id="1239" name="図 1238"/>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2374114" y="34921370"/>
          <a:ext cx="560324" cy="373549"/>
        </a:xfrm>
        <a:prstGeom prst="rect">
          <a:avLst/>
        </a:prstGeom>
      </xdr:spPr>
    </xdr:pic>
    <xdr:clientData/>
  </xdr:twoCellAnchor>
  <xdr:twoCellAnchor>
    <xdr:from>
      <xdr:col>19</xdr:col>
      <xdr:colOff>30480</xdr:colOff>
      <xdr:row>303</xdr:row>
      <xdr:rowOff>106680</xdr:rowOff>
    </xdr:from>
    <xdr:to>
      <xdr:col>76</xdr:col>
      <xdr:colOff>396240</xdr:colOff>
      <xdr:row>408</xdr:row>
      <xdr:rowOff>38100</xdr:rowOff>
    </xdr:to>
    <xdr:sp macro="" textlink="">
      <xdr:nvSpPr>
        <xdr:cNvPr id="1251" name="正方形/長方形 1250"/>
        <xdr:cNvSpPr/>
      </xdr:nvSpPr>
      <xdr:spPr>
        <a:xfrm>
          <a:off x="11612880" y="46283880"/>
          <a:ext cx="35112960" cy="1593342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4000"/>
            <a:t>※5</a:t>
          </a:r>
          <a:r>
            <a:rPr kumimoji="1" lang="ja-JP" altLang="en-US" sz="4400" kern="1200">
              <a:solidFill>
                <a:schemeClr val="dk1"/>
              </a:solidFill>
              <a:effectLst/>
              <a:latin typeface="+mn-lt"/>
              <a:ea typeface="+mn-ea"/>
              <a:cs typeface="+mn-cs"/>
            </a:rPr>
            <a:t>特殊妖精</a:t>
          </a:r>
          <a:endParaRPr lang="ja-JP" altLang="ja-JP" sz="8000">
            <a:effectLst/>
          </a:endParaRPr>
        </a:p>
      </xdr:txBody>
    </xdr:sp>
    <xdr:clientData/>
  </xdr:twoCellAnchor>
  <xdr:twoCellAnchor>
    <xdr:from>
      <xdr:col>19</xdr:col>
      <xdr:colOff>514129</xdr:colOff>
      <xdr:row>309</xdr:row>
      <xdr:rowOff>147806</xdr:rowOff>
    </xdr:from>
    <xdr:to>
      <xdr:col>28</xdr:col>
      <xdr:colOff>263237</xdr:colOff>
      <xdr:row>354</xdr:row>
      <xdr:rowOff>145472</xdr:rowOff>
    </xdr:to>
    <xdr:sp macro="" textlink="">
      <xdr:nvSpPr>
        <xdr:cNvPr id="1253" name="正方形/長方形 1252"/>
        <xdr:cNvSpPr/>
      </xdr:nvSpPr>
      <xdr:spPr>
        <a:xfrm>
          <a:off x="12096529" y="47239406"/>
          <a:ext cx="5235508" cy="6855666"/>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21</xdr:col>
      <xdr:colOff>114794</xdr:colOff>
      <xdr:row>311</xdr:row>
      <xdr:rowOff>65315</xdr:rowOff>
    </xdr:from>
    <xdr:to>
      <xdr:col>23</xdr:col>
      <xdr:colOff>484909</xdr:colOff>
      <xdr:row>314</xdr:row>
      <xdr:rowOff>43543</xdr:rowOff>
    </xdr:to>
    <xdr:sp macro="" textlink="">
      <xdr:nvSpPr>
        <xdr:cNvPr id="1257" name="フローチャート: 端子 1256"/>
        <xdr:cNvSpPr/>
      </xdr:nvSpPr>
      <xdr:spPr>
        <a:xfrm>
          <a:off x="12916394" y="47461715"/>
          <a:ext cx="1589315" cy="435428"/>
        </a:xfrm>
        <a:prstGeom prst="flowChartTerminator">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a:solidFill>
                <a:schemeClr val="tx1"/>
              </a:solidFill>
            </a:rPr>
            <a:t>特殊妖精</a:t>
          </a:r>
        </a:p>
      </xdr:txBody>
    </xdr:sp>
    <xdr:clientData/>
  </xdr:twoCellAnchor>
  <xdr:twoCellAnchor>
    <xdr:from>
      <xdr:col>21</xdr:col>
      <xdr:colOff>222486</xdr:colOff>
      <xdr:row>318</xdr:row>
      <xdr:rowOff>26487</xdr:rowOff>
    </xdr:from>
    <xdr:to>
      <xdr:col>23</xdr:col>
      <xdr:colOff>305614</xdr:colOff>
      <xdr:row>321</xdr:row>
      <xdr:rowOff>85980</xdr:rowOff>
    </xdr:to>
    <xdr:sp macro="" textlink="">
      <xdr:nvSpPr>
        <xdr:cNvPr id="1258" name="正方形/長方形 1257"/>
        <xdr:cNvSpPr/>
      </xdr:nvSpPr>
      <xdr:spPr>
        <a:xfrm>
          <a:off x="13024086" y="48489687"/>
          <a:ext cx="1302328" cy="516693"/>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ja-JP" altLang="en-US" sz="1100">
              <a:solidFill>
                <a:schemeClr val="tx1"/>
              </a:solidFill>
            </a:rPr>
            <a:t>特殊妖精について</a:t>
          </a:r>
        </a:p>
      </xdr:txBody>
    </xdr:sp>
    <xdr:clientData/>
  </xdr:twoCellAnchor>
  <xdr:twoCellAnchor>
    <xdr:from>
      <xdr:col>21</xdr:col>
      <xdr:colOff>213522</xdr:colOff>
      <xdr:row>325</xdr:row>
      <xdr:rowOff>62346</xdr:rowOff>
    </xdr:from>
    <xdr:to>
      <xdr:col>23</xdr:col>
      <xdr:colOff>296650</xdr:colOff>
      <xdr:row>328</xdr:row>
      <xdr:rowOff>103910</xdr:rowOff>
    </xdr:to>
    <xdr:sp macro="" textlink="">
      <xdr:nvSpPr>
        <xdr:cNvPr id="1259" name="正方形/長方形 1258"/>
        <xdr:cNvSpPr/>
      </xdr:nvSpPr>
      <xdr:spPr>
        <a:xfrm>
          <a:off x="13015122" y="49592346"/>
          <a:ext cx="1302328" cy="498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none" rtlCol="0" anchor="ctr"/>
        <a:lstStyle/>
        <a:p>
          <a:pPr algn="ctr"/>
          <a:r>
            <a:rPr kumimoji="1" lang="ja-JP" altLang="en-US" sz="1100">
              <a:solidFill>
                <a:schemeClr val="tx1"/>
              </a:solidFill>
            </a:rPr>
            <a:t>特殊妖精を捕まえる。</a:t>
          </a:r>
        </a:p>
      </xdr:txBody>
    </xdr:sp>
    <xdr:clientData/>
  </xdr:twoCellAnchor>
  <xdr:twoCellAnchor>
    <xdr:from>
      <xdr:col>21</xdr:col>
      <xdr:colOff>235293</xdr:colOff>
      <xdr:row>333</xdr:row>
      <xdr:rowOff>66829</xdr:rowOff>
    </xdr:from>
    <xdr:to>
      <xdr:col>23</xdr:col>
      <xdr:colOff>318421</xdr:colOff>
      <xdr:row>336</xdr:row>
      <xdr:rowOff>108393</xdr:rowOff>
    </xdr:to>
    <xdr:sp macro="" textlink="">
      <xdr:nvSpPr>
        <xdr:cNvPr id="1260" name="正方形/長方形 1259"/>
        <xdr:cNvSpPr/>
      </xdr:nvSpPr>
      <xdr:spPr>
        <a:xfrm>
          <a:off x="13036893" y="50816029"/>
          <a:ext cx="1302328" cy="49876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none" rtlCol="0" anchor="ctr"/>
        <a:lstStyle/>
        <a:p>
          <a:pPr algn="ctr"/>
          <a:r>
            <a:rPr kumimoji="1" lang="ja-JP" altLang="en-US" sz="1100">
              <a:solidFill>
                <a:schemeClr val="tx1"/>
              </a:solidFill>
            </a:rPr>
            <a:t>特殊妖精を使用説明</a:t>
          </a:r>
        </a:p>
      </xdr:txBody>
    </xdr:sp>
    <xdr:clientData/>
  </xdr:twoCellAnchor>
  <xdr:twoCellAnchor>
    <xdr:from>
      <xdr:col>21</xdr:col>
      <xdr:colOff>267951</xdr:colOff>
      <xdr:row>340</xdr:row>
      <xdr:rowOff>132143</xdr:rowOff>
    </xdr:from>
    <xdr:to>
      <xdr:col>23</xdr:col>
      <xdr:colOff>351079</xdr:colOff>
      <xdr:row>344</xdr:row>
      <xdr:rowOff>32193</xdr:rowOff>
    </xdr:to>
    <xdr:sp macro="" textlink="">
      <xdr:nvSpPr>
        <xdr:cNvPr id="1261" name="正方形/長方形 1260"/>
        <xdr:cNvSpPr/>
      </xdr:nvSpPr>
      <xdr:spPr>
        <a:xfrm>
          <a:off x="13069551" y="51948143"/>
          <a:ext cx="1302328" cy="5096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none" rtlCol="0" anchor="ctr"/>
        <a:lstStyle/>
        <a:p>
          <a:pPr algn="ctr"/>
          <a:r>
            <a:rPr kumimoji="1" lang="ja-JP" altLang="en-US" sz="1100">
              <a:solidFill>
                <a:schemeClr val="tx1"/>
              </a:solidFill>
            </a:rPr>
            <a:t>特殊妖精終了</a:t>
          </a:r>
        </a:p>
      </xdr:txBody>
    </xdr:sp>
    <xdr:clientData/>
  </xdr:twoCellAnchor>
  <xdr:twoCellAnchor>
    <xdr:from>
      <xdr:col>21</xdr:col>
      <xdr:colOff>278837</xdr:colOff>
      <xdr:row>347</xdr:row>
      <xdr:rowOff>77714</xdr:rowOff>
    </xdr:from>
    <xdr:to>
      <xdr:col>23</xdr:col>
      <xdr:colOff>361965</xdr:colOff>
      <xdr:row>350</xdr:row>
      <xdr:rowOff>119278</xdr:rowOff>
    </xdr:to>
    <xdr:sp macro="" textlink="">
      <xdr:nvSpPr>
        <xdr:cNvPr id="1262" name="正方形/長方形 1261"/>
        <xdr:cNvSpPr/>
      </xdr:nvSpPr>
      <xdr:spPr>
        <a:xfrm>
          <a:off x="13080437" y="52960514"/>
          <a:ext cx="1302328" cy="498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none" rtlCol="0" anchor="ctr"/>
        <a:lstStyle/>
        <a:p>
          <a:pPr algn="ctr"/>
          <a:r>
            <a:rPr kumimoji="1" lang="ja-JP" altLang="en-US" sz="1100">
              <a:solidFill>
                <a:schemeClr val="tx1"/>
              </a:solidFill>
            </a:rPr>
            <a:t>説明ステージ終了</a:t>
          </a:r>
          <a:endParaRPr kumimoji="1" lang="en-US" altLang="ja-JP" sz="1100">
            <a:solidFill>
              <a:schemeClr val="tx1"/>
            </a:solidFill>
          </a:endParaRPr>
        </a:p>
        <a:p>
          <a:pPr algn="ctr"/>
          <a:r>
            <a:rPr kumimoji="1" lang="ja-JP" altLang="en-US" sz="1100">
              <a:solidFill>
                <a:schemeClr val="tx1"/>
              </a:solidFill>
            </a:rPr>
            <a:t>チュートリアルステージへ</a:t>
          </a:r>
        </a:p>
      </xdr:txBody>
    </xdr:sp>
    <xdr:clientData/>
  </xdr:twoCellAnchor>
  <xdr:twoCellAnchor>
    <xdr:from>
      <xdr:col>22</xdr:col>
      <xdr:colOff>264050</xdr:colOff>
      <xdr:row>314</xdr:row>
      <xdr:rowOff>43543</xdr:rowOff>
    </xdr:from>
    <xdr:to>
      <xdr:col>22</xdr:col>
      <xdr:colOff>288967</xdr:colOff>
      <xdr:row>318</xdr:row>
      <xdr:rowOff>26487</xdr:rowOff>
    </xdr:to>
    <xdr:cxnSp macro="">
      <xdr:nvCxnSpPr>
        <xdr:cNvPr id="1264" name="直線矢印コネクタ 1263"/>
        <xdr:cNvCxnSpPr>
          <a:endCxn id="1258" idx="0"/>
        </xdr:cNvCxnSpPr>
      </xdr:nvCxnSpPr>
      <xdr:spPr>
        <a:xfrm flipH="1">
          <a:off x="13675250" y="47897143"/>
          <a:ext cx="24917" cy="592544"/>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245422</xdr:colOff>
      <xdr:row>321</xdr:row>
      <xdr:rowOff>76201</xdr:rowOff>
    </xdr:from>
    <xdr:to>
      <xdr:col>22</xdr:col>
      <xdr:colOff>255086</xdr:colOff>
      <xdr:row>325</xdr:row>
      <xdr:rowOff>62346</xdr:rowOff>
    </xdr:to>
    <xdr:cxnSp macro="">
      <xdr:nvCxnSpPr>
        <xdr:cNvPr id="1265" name="直線矢印コネクタ 1264"/>
        <xdr:cNvCxnSpPr>
          <a:endCxn id="1259" idx="0"/>
        </xdr:cNvCxnSpPr>
      </xdr:nvCxnSpPr>
      <xdr:spPr>
        <a:xfrm>
          <a:off x="13656622" y="48996601"/>
          <a:ext cx="9664" cy="595745"/>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276857</xdr:colOff>
      <xdr:row>328</xdr:row>
      <xdr:rowOff>97973</xdr:rowOff>
    </xdr:from>
    <xdr:to>
      <xdr:col>22</xdr:col>
      <xdr:colOff>278078</xdr:colOff>
      <xdr:row>333</xdr:row>
      <xdr:rowOff>66829</xdr:rowOff>
    </xdr:to>
    <xdr:cxnSp macro="">
      <xdr:nvCxnSpPr>
        <xdr:cNvPr id="1266" name="直線矢印コネクタ 1265"/>
        <xdr:cNvCxnSpPr>
          <a:endCxn id="1260" idx="0"/>
        </xdr:cNvCxnSpPr>
      </xdr:nvCxnSpPr>
      <xdr:spPr>
        <a:xfrm flipH="1">
          <a:off x="13688057" y="50085173"/>
          <a:ext cx="1221" cy="730856"/>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292805</xdr:colOff>
      <xdr:row>337</xdr:row>
      <xdr:rowOff>88368</xdr:rowOff>
    </xdr:from>
    <xdr:to>
      <xdr:col>22</xdr:col>
      <xdr:colOff>303691</xdr:colOff>
      <xdr:row>340</xdr:row>
      <xdr:rowOff>77482</xdr:rowOff>
    </xdr:to>
    <xdr:cxnSp macro="">
      <xdr:nvCxnSpPr>
        <xdr:cNvPr id="1267" name="直線矢印コネクタ 1266"/>
        <xdr:cNvCxnSpPr/>
      </xdr:nvCxnSpPr>
      <xdr:spPr>
        <a:xfrm>
          <a:off x="13704005" y="51447168"/>
          <a:ext cx="10886" cy="446314"/>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316498</xdr:colOff>
      <xdr:row>344</xdr:row>
      <xdr:rowOff>76202</xdr:rowOff>
    </xdr:from>
    <xdr:to>
      <xdr:col>22</xdr:col>
      <xdr:colOff>327384</xdr:colOff>
      <xdr:row>347</xdr:row>
      <xdr:rowOff>58272</xdr:rowOff>
    </xdr:to>
    <xdr:cxnSp macro="">
      <xdr:nvCxnSpPr>
        <xdr:cNvPr id="1268" name="直線矢印コネクタ 1267"/>
        <xdr:cNvCxnSpPr/>
      </xdr:nvCxnSpPr>
      <xdr:spPr>
        <a:xfrm>
          <a:off x="13727698" y="52501802"/>
          <a:ext cx="10886" cy="439270"/>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90419</xdr:colOff>
      <xdr:row>310</xdr:row>
      <xdr:rowOff>125128</xdr:rowOff>
    </xdr:from>
    <xdr:to>
      <xdr:col>25</xdr:col>
      <xdr:colOff>535407</xdr:colOff>
      <xdr:row>311</xdr:row>
      <xdr:rowOff>130169</xdr:rowOff>
    </xdr:to>
    <xdr:sp macro="" textlink="">
      <xdr:nvSpPr>
        <xdr:cNvPr id="1273" name="緑"/>
        <xdr:cNvSpPr/>
      </xdr:nvSpPr>
      <xdr:spPr>
        <a:xfrm>
          <a:off x="15330419" y="47369128"/>
          <a:ext cx="444988" cy="157441"/>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700">
            <a:solidFill>
              <a:schemeClr val="tx1"/>
            </a:solidFill>
          </a:endParaRPr>
        </a:p>
      </xdr:txBody>
    </xdr:sp>
    <xdr:clientData/>
  </xdr:twoCellAnchor>
  <xdr:twoCellAnchor>
    <xdr:from>
      <xdr:col>25</xdr:col>
      <xdr:colOff>535407</xdr:colOff>
      <xdr:row>310</xdr:row>
      <xdr:rowOff>104808</xdr:rowOff>
    </xdr:from>
    <xdr:to>
      <xdr:col>29</xdr:col>
      <xdr:colOff>64354</xdr:colOff>
      <xdr:row>313</xdr:row>
      <xdr:rowOff>16638</xdr:rowOff>
    </xdr:to>
    <xdr:sp macro="" textlink="">
      <xdr:nvSpPr>
        <xdr:cNvPr id="1274" name="ナビ妖精に説明させる。"/>
        <xdr:cNvSpPr txBox="1"/>
      </xdr:nvSpPr>
      <xdr:spPr>
        <a:xfrm>
          <a:off x="15775407" y="47348808"/>
          <a:ext cx="1967347" cy="3690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900"/>
            <a:t>はナビ妖精に説明させる。</a:t>
          </a:r>
        </a:p>
      </xdr:txBody>
    </xdr:sp>
    <xdr:clientData/>
  </xdr:twoCellAnchor>
  <xdr:twoCellAnchor>
    <xdr:from>
      <xdr:col>24</xdr:col>
      <xdr:colOff>217940</xdr:colOff>
      <xdr:row>310</xdr:row>
      <xdr:rowOff>51830</xdr:rowOff>
    </xdr:from>
    <xdr:to>
      <xdr:col>25</xdr:col>
      <xdr:colOff>311722</xdr:colOff>
      <xdr:row>312</xdr:row>
      <xdr:rowOff>68811</xdr:rowOff>
    </xdr:to>
    <xdr:sp macro="" textlink="">
      <xdr:nvSpPr>
        <xdr:cNvPr id="1275" name="テキスト ボックス 81"/>
        <xdr:cNvSpPr txBox="1"/>
      </xdr:nvSpPr>
      <xdr:spPr>
        <a:xfrm>
          <a:off x="14848340" y="47295830"/>
          <a:ext cx="703382" cy="3217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b="1">
              <a:solidFill>
                <a:schemeClr val="accent6"/>
              </a:solidFill>
              <a:effectLst/>
            </a:rPr>
            <a:t>※1</a:t>
          </a:r>
          <a:endParaRPr kumimoji="1" lang="ja-JP" altLang="en-US" b="1">
            <a:solidFill>
              <a:schemeClr val="accent6"/>
            </a:solidFill>
            <a:effectLst/>
          </a:endParaRPr>
        </a:p>
      </xdr:txBody>
    </xdr:sp>
    <xdr:clientData/>
  </xdr:twoCellAnchor>
  <xdr:twoCellAnchor>
    <xdr:from>
      <xdr:col>20</xdr:col>
      <xdr:colOff>249382</xdr:colOff>
      <xdr:row>318</xdr:row>
      <xdr:rowOff>145474</xdr:rowOff>
    </xdr:from>
    <xdr:to>
      <xdr:col>21</xdr:col>
      <xdr:colOff>277092</xdr:colOff>
      <xdr:row>320</xdr:row>
      <xdr:rowOff>145473</xdr:rowOff>
    </xdr:to>
    <xdr:sp macro="" textlink="">
      <xdr:nvSpPr>
        <xdr:cNvPr id="1276" name="テキスト ボックス 1275"/>
        <xdr:cNvSpPr txBox="1"/>
      </xdr:nvSpPr>
      <xdr:spPr>
        <a:xfrm>
          <a:off x="12441382" y="48608674"/>
          <a:ext cx="637310"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a:solidFill>
                <a:srgbClr val="FF0000"/>
              </a:solidFill>
            </a:rPr>
            <a:t>※1</a:t>
          </a:r>
          <a:endParaRPr kumimoji="1" lang="ja-JP" altLang="en-US" sz="1400">
            <a:solidFill>
              <a:srgbClr val="FF0000"/>
            </a:solidFill>
          </a:endParaRPr>
        </a:p>
      </xdr:txBody>
    </xdr:sp>
    <xdr:clientData/>
  </xdr:twoCellAnchor>
  <xdr:twoCellAnchor>
    <xdr:from>
      <xdr:col>20</xdr:col>
      <xdr:colOff>166255</xdr:colOff>
      <xdr:row>329</xdr:row>
      <xdr:rowOff>117765</xdr:rowOff>
    </xdr:from>
    <xdr:to>
      <xdr:col>21</xdr:col>
      <xdr:colOff>193965</xdr:colOff>
      <xdr:row>331</xdr:row>
      <xdr:rowOff>117764</xdr:rowOff>
    </xdr:to>
    <xdr:sp macro="" textlink="">
      <xdr:nvSpPr>
        <xdr:cNvPr id="1278" name="テキスト ボックス 1277"/>
        <xdr:cNvSpPr txBox="1"/>
      </xdr:nvSpPr>
      <xdr:spPr>
        <a:xfrm>
          <a:off x="12358255" y="50257365"/>
          <a:ext cx="637310"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a:solidFill>
                <a:srgbClr val="FF0000"/>
              </a:solidFill>
            </a:rPr>
            <a:t>※2</a:t>
          </a:r>
          <a:endParaRPr kumimoji="1" lang="ja-JP" altLang="en-US" sz="2000">
            <a:solidFill>
              <a:srgbClr val="FF0000"/>
            </a:solidFill>
          </a:endParaRPr>
        </a:p>
      </xdr:txBody>
    </xdr:sp>
    <xdr:clientData/>
  </xdr:twoCellAnchor>
  <xdr:twoCellAnchor>
    <xdr:from>
      <xdr:col>20</xdr:col>
      <xdr:colOff>429492</xdr:colOff>
      <xdr:row>348</xdr:row>
      <xdr:rowOff>6929</xdr:rowOff>
    </xdr:from>
    <xdr:to>
      <xdr:col>21</xdr:col>
      <xdr:colOff>457202</xdr:colOff>
      <xdr:row>350</xdr:row>
      <xdr:rowOff>6928</xdr:rowOff>
    </xdr:to>
    <xdr:sp macro="" textlink="">
      <xdr:nvSpPr>
        <xdr:cNvPr id="1279" name="テキスト ボックス 1278"/>
        <xdr:cNvSpPr txBox="1"/>
      </xdr:nvSpPr>
      <xdr:spPr>
        <a:xfrm>
          <a:off x="12621492" y="53042129"/>
          <a:ext cx="637310"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a:solidFill>
                <a:srgbClr val="FF0000"/>
              </a:solidFill>
            </a:rPr>
            <a:t>※3</a:t>
          </a:r>
          <a:endParaRPr kumimoji="1" lang="ja-JP" altLang="en-US" sz="1400">
            <a:solidFill>
              <a:srgbClr val="FF0000"/>
            </a:solidFill>
          </a:endParaRPr>
        </a:p>
      </xdr:txBody>
    </xdr:sp>
    <xdr:clientData/>
  </xdr:twoCellAnchor>
  <xdr:twoCellAnchor>
    <xdr:from>
      <xdr:col>30</xdr:col>
      <xdr:colOff>58659</xdr:colOff>
      <xdr:row>309</xdr:row>
      <xdr:rowOff>123560</xdr:rowOff>
    </xdr:from>
    <xdr:to>
      <xdr:col>56</xdr:col>
      <xdr:colOff>387927</xdr:colOff>
      <xdr:row>355</xdr:row>
      <xdr:rowOff>48490</xdr:rowOff>
    </xdr:to>
    <xdr:sp macro="" textlink="">
      <xdr:nvSpPr>
        <xdr:cNvPr id="1280" name="正方形/長方形 1279"/>
        <xdr:cNvSpPr/>
      </xdr:nvSpPr>
      <xdr:spPr>
        <a:xfrm>
          <a:off x="18346659" y="47215160"/>
          <a:ext cx="16178868" cy="6935330"/>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37</xdr:col>
      <xdr:colOff>45339</xdr:colOff>
      <xdr:row>310</xdr:row>
      <xdr:rowOff>52855</xdr:rowOff>
    </xdr:from>
    <xdr:to>
      <xdr:col>48</xdr:col>
      <xdr:colOff>309939</xdr:colOff>
      <xdr:row>313</xdr:row>
      <xdr:rowOff>83842</xdr:rowOff>
    </xdr:to>
    <xdr:sp macro="" textlink="">
      <xdr:nvSpPr>
        <xdr:cNvPr id="1281" name="テキスト ボックス 99"/>
        <xdr:cNvSpPr txBox="1"/>
      </xdr:nvSpPr>
      <xdr:spPr>
        <a:xfrm>
          <a:off x="22600539" y="47296855"/>
          <a:ext cx="6970200" cy="48818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※1</a:t>
          </a:r>
          <a:r>
            <a:rPr kumimoji="1" lang="ja-JP" altLang="en-US" sz="2800">
              <a:solidFill>
                <a:srgbClr val="FF0000"/>
              </a:solidFill>
            </a:rPr>
            <a:t>特殊妖精について</a:t>
          </a:r>
        </a:p>
      </xdr:txBody>
    </xdr:sp>
    <xdr:clientData/>
  </xdr:twoCellAnchor>
  <xdr:twoCellAnchor>
    <xdr:from>
      <xdr:col>30</xdr:col>
      <xdr:colOff>192103</xdr:colOff>
      <xdr:row>330</xdr:row>
      <xdr:rowOff>124258</xdr:rowOff>
    </xdr:from>
    <xdr:to>
      <xdr:col>46</xdr:col>
      <xdr:colOff>114300</xdr:colOff>
      <xdr:row>336</xdr:row>
      <xdr:rowOff>121607</xdr:rowOff>
    </xdr:to>
    <xdr:sp macro="" textlink="">
      <xdr:nvSpPr>
        <xdr:cNvPr id="1282" name="テキスト ボックス 104"/>
        <xdr:cNvSpPr txBox="1"/>
      </xdr:nvSpPr>
      <xdr:spPr>
        <a:xfrm>
          <a:off x="18480103" y="50416258"/>
          <a:ext cx="9675797" cy="91174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a:t>
          </a:r>
          <a:r>
            <a:rPr kumimoji="1" lang="ja-JP" altLang="en-US" sz="2800"/>
            <a:t>地点⑤（チュートリアル説明ステージイメージ参照）に到着後、高い壁の目の前にナビ妖精が移動。</a:t>
          </a:r>
        </a:p>
      </xdr:txBody>
    </xdr:sp>
    <xdr:clientData/>
  </xdr:twoCellAnchor>
  <xdr:twoCellAnchor>
    <xdr:from>
      <xdr:col>30</xdr:col>
      <xdr:colOff>192103</xdr:colOff>
      <xdr:row>339</xdr:row>
      <xdr:rowOff>9957</xdr:rowOff>
    </xdr:from>
    <xdr:to>
      <xdr:col>45</xdr:col>
      <xdr:colOff>430554</xdr:colOff>
      <xdr:row>342</xdr:row>
      <xdr:rowOff>49604</xdr:rowOff>
    </xdr:to>
    <xdr:sp macro="" textlink="">
      <xdr:nvSpPr>
        <xdr:cNvPr id="1283" name="テキスト ボックス 104"/>
        <xdr:cNvSpPr txBox="1"/>
      </xdr:nvSpPr>
      <xdr:spPr>
        <a:xfrm>
          <a:off x="18480103" y="51673557"/>
          <a:ext cx="9382451" cy="49684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：高い壁の目の前でナビ妖精説明開始。</a:t>
          </a:r>
          <a:endParaRPr kumimoji="1" lang="ja-JP" altLang="en-US" sz="2800"/>
        </a:p>
      </xdr:txBody>
    </xdr:sp>
    <xdr:clientData/>
  </xdr:twoCellAnchor>
  <xdr:twoCellAnchor editAs="oneCell">
    <xdr:from>
      <xdr:col>30</xdr:col>
      <xdr:colOff>444312</xdr:colOff>
      <xdr:row>315</xdr:row>
      <xdr:rowOff>54259</xdr:rowOff>
    </xdr:from>
    <xdr:to>
      <xdr:col>36</xdr:col>
      <xdr:colOff>193986</xdr:colOff>
      <xdr:row>327</xdr:row>
      <xdr:rowOff>108117</xdr:rowOff>
    </xdr:to>
    <xdr:pic>
      <xdr:nvPicPr>
        <xdr:cNvPr id="1292" name="図 129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8732312" y="48060259"/>
          <a:ext cx="3407274" cy="1882658"/>
        </a:xfrm>
        <a:prstGeom prst="rect">
          <a:avLst/>
        </a:prstGeom>
      </xdr:spPr>
    </xdr:pic>
    <xdr:clientData/>
  </xdr:twoCellAnchor>
  <xdr:twoCellAnchor>
    <xdr:from>
      <xdr:col>30</xdr:col>
      <xdr:colOff>464150</xdr:colOff>
      <xdr:row>317</xdr:row>
      <xdr:rowOff>55420</xdr:rowOff>
    </xdr:from>
    <xdr:to>
      <xdr:col>35</xdr:col>
      <xdr:colOff>597500</xdr:colOff>
      <xdr:row>326</xdr:row>
      <xdr:rowOff>17320</xdr:rowOff>
    </xdr:to>
    <xdr:sp macro="" textlink="">
      <xdr:nvSpPr>
        <xdr:cNvPr id="1296" name="台形 1295"/>
        <xdr:cNvSpPr/>
      </xdr:nvSpPr>
      <xdr:spPr>
        <a:xfrm>
          <a:off x="18752150" y="48366220"/>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33</xdr:col>
      <xdr:colOff>60490</xdr:colOff>
      <xdr:row>315</xdr:row>
      <xdr:rowOff>131383</xdr:rowOff>
    </xdr:from>
    <xdr:to>
      <xdr:col>36</xdr:col>
      <xdr:colOff>98558</xdr:colOff>
      <xdr:row>325</xdr:row>
      <xdr:rowOff>90670</xdr:rowOff>
    </xdr:to>
    <xdr:sp macro="" textlink="">
      <xdr:nvSpPr>
        <xdr:cNvPr id="1294" name="円形吹き出し 1293"/>
        <xdr:cNvSpPr/>
      </xdr:nvSpPr>
      <xdr:spPr>
        <a:xfrm>
          <a:off x="20177290" y="48137383"/>
          <a:ext cx="1866868" cy="1483287"/>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31</xdr:col>
      <xdr:colOff>187217</xdr:colOff>
      <xdr:row>320</xdr:row>
      <xdr:rowOff>52242</xdr:rowOff>
    </xdr:from>
    <xdr:to>
      <xdr:col>33</xdr:col>
      <xdr:colOff>11965</xdr:colOff>
      <xdr:row>327</xdr:row>
      <xdr:rowOff>29390</xdr:rowOff>
    </xdr:to>
    <xdr:pic>
      <xdr:nvPicPr>
        <xdr:cNvPr id="1293" name="図 1292"/>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19084817" y="48820242"/>
          <a:ext cx="1043948" cy="1043948"/>
        </a:xfrm>
        <a:prstGeom prst="rect">
          <a:avLst/>
        </a:prstGeom>
        <a:effectLst>
          <a:glow rad="127000">
            <a:srgbClr val="FF99FF"/>
          </a:glow>
        </a:effectLst>
      </xdr:spPr>
    </xdr:pic>
    <xdr:clientData/>
  </xdr:twoCellAnchor>
  <xdr:twoCellAnchor>
    <xdr:from>
      <xdr:col>32</xdr:col>
      <xdr:colOff>429515</xdr:colOff>
      <xdr:row>319</xdr:row>
      <xdr:rowOff>62347</xdr:rowOff>
    </xdr:from>
    <xdr:to>
      <xdr:col>36</xdr:col>
      <xdr:colOff>554205</xdr:colOff>
      <xdr:row>324</xdr:row>
      <xdr:rowOff>117765</xdr:rowOff>
    </xdr:to>
    <xdr:sp macro="" textlink="">
      <xdr:nvSpPr>
        <xdr:cNvPr id="1297" name="テキスト ボックス 1296"/>
        <xdr:cNvSpPr txBox="1"/>
      </xdr:nvSpPr>
      <xdr:spPr>
        <a:xfrm>
          <a:off x="19936715" y="48677947"/>
          <a:ext cx="2563090" cy="8174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この崖高くて登れないねぇ</a:t>
          </a:r>
        </a:p>
      </xdr:txBody>
    </xdr:sp>
    <xdr:clientData/>
  </xdr:twoCellAnchor>
  <xdr:twoCellAnchor>
    <xdr:from>
      <xdr:col>30</xdr:col>
      <xdr:colOff>205959</xdr:colOff>
      <xdr:row>343</xdr:row>
      <xdr:rowOff>145039</xdr:rowOff>
    </xdr:from>
    <xdr:to>
      <xdr:col>42</xdr:col>
      <xdr:colOff>13856</xdr:colOff>
      <xdr:row>347</xdr:row>
      <xdr:rowOff>53068</xdr:rowOff>
    </xdr:to>
    <xdr:sp macro="" textlink="">
      <xdr:nvSpPr>
        <xdr:cNvPr id="1298" name="テキスト ボックス 104"/>
        <xdr:cNvSpPr txBox="1"/>
      </xdr:nvSpPr>
      <xdr:spPr>
        <a:xfrm>
          <a:off x="18493959" y="52418239"/>
          <a:ext cx="7123097" cy="51762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：台詞④で目の前に特殊妖精出現させる。</a:t>
          </a:r>
          <a:endParaRPr kumimoji="1" lang="ja-JP" altLang="en-US" sz="2800"/>
        </a:p>
      </xdr:txBody>
    </xdr:sp>
    <xdr:clientData/>
  </xdr:twoCellAnchor>
  <xdr:twoCellAnchor editAs="oneCell">
    <xdr:from>
      <xdr:col>37</xdr:col>
      <xdr:colOff>347308</xdr:colOff>
      <xdr:row>314</xdr:row>
      <xdr:rowOff>151239</xdr:rowOff>
    </xdr:from>
    <xdr:to>
      <xdr:col>43</xdr:col>
      <xdr:colOff>96982</xdr:colOff>
      <xdr:row>327</xdr:row>
      <xdr:rowOff>66552</xdr:rowOff>
    </xdr:to>
    <xdr:pic>
      <xdr:nvPicPr>
        <xdr:cNvPr id="1299" name="図 1298"/>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2902508" y="48004839"/>
          <a:ext cx="3407274" cy="1896513"/>
        </a:xfrm>
        <a:prstGeom prst="rect">
          <a:avLst/>
        </a:prstGeom>
      </xdr:spPr>
    </xdr:pic>
    <xdr:clientData/>
  </xdr:twoCellAnchor>
  <xdr:twoCellAnchor>
    <xdr:from>
      <xdr:col>37</xdr:col>
      <xdr:colOff>367146</xdr:colOff>
      <xdr:row>317</xdr:row>
      <xdr:rowOff>0</xdr:rowOff>
    </xdr:from>
    <xdr:to>
      <xdr:col>42</xdr:col>
      <xdr:colOff>500496</xdr:colOff>
      <xdr:row>325</xdr:row>
      <xdr:rowOff>114300</xdr:rowOff>
    </xdr:to>
    <xdr:sp macro="" textlink="">
      <xdr:nvSpPr>
        <xdr:cNvPr id="1300" name="台形 1299"/>
        <xdr:cNvSpPr/>
      </xdr:nvSpPr>
      <xdr:spPr>
        <a:xfrm>
          <a:off x="22922346" y="48310800"/>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39</xdr:col>
      <xdr:colOff>573086</xdr:colOff>
      <xdr:row>315</xdr:row>
      <xdr:rowOff>89817</xdr:rowOff>
    </xdr:from>
    <xdr:to>
      <xdr:col>43</xdr:col>
      <xdr:colOff>1554</xdr:colOff>
      <xdr:row>325</xdr:row>
      <xdr:rowOff>49105</xdr:rowOff>
    </xdr:to>
    <xdr:sp macro="" textlink="">
      <xdr:nvSpPr>
        <xdr:cNvPr id="1301" name="円形吹き出し 1300"/>
        <xdr:cNvSpPr/>
      </xdr:nvSpPr>
      <xdr:spPr>
        <a:xfrm>
          <a:off x="24347486" y="48095817"/>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38</xdr:col>
      <xdr:colOff>90213</xdr:colOff>
      <xdr:row>319</xdr:row>
      <xdr:rowOff>149222</xdr:rowOff>
    </xdr:from>
    <xdr:to>
      <xdr:col>39</xdr:col>
      <xdr:colOff>524561</xdr:colOff>
      <xdr:row>326</xdr:row>
      <xdr:rowOff>126370</xdr:rowOff>
    </xdr:to>
    <xdr:pic>
      <xdr:nvPicPr>
        <xdr:cNvPr id="1302" name="図 130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3255013" y="48764822"/>
          <a:ext cx="1043948" cy="1043948"/>
        </a:xfrm>
        <a:prstGeom prst="rect">
          <a:avLst/>
        </a:prstGeom>
        <a:effectLst>
          <a:glow rad="127000">
            <a:srgbClr val="FF99FF"/>
          </a:glow>
        </a:effectLst>
      </xdr:spPr>
    </xdr:pic>
    <xdr:clientData/>
  </xdr:twoCellAnchor>
  <xdr:twoCellAnchor>
    <xdr:from>
      <xdr:col>39</xdr:col>
      <xdr:colOff>235529</xdr:colOff>
      <xdr:row>317</xdr:row>
      <xdr:rowOff>62344</xdr:rowOff>
    </xdr:from>
    <xdr:to>
      <xdr:col>43</xdr:col>
      <xdr:colOff>360219</xdr:colOff>
      <xdr:row>322</xdr:row>
      <xdr:rowOff>117762</xdr:rowOff>
    </xdr:to>
    <xdr:sp macro="" textlink="">
      <xdr:nvSpPr>
        <xdr:cNvPr id="1303" name="テキスト ボックス 1302"/>
        <xdr:cNvSpPr txBox="1"/>
      </xdr:nvSpPr>
      <xdr:spPr>
        <a:xfrm>
          <a:off x="24009929" y="48373144"/>
          <a:ext cx="2563090" cy="8174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a:t>特殊妖精の力を</a:t>
          </a:r>
          <a:endParaRPr kumimoji="1" lang="en-US" altLang="ja-JP" sz="1600"/>
        </a:p>
        <a:p>
          <a:pPr algn="ctr"/>
          <a:r>
            <a:rPr kumimoji="1" lang="ja-JP" altLang="en-US" sz="1600"/>
            <a:t>借りましょう！</a:t>
          </a:r>
        </a:p>
      </xdr:txBody>
    </xdr:sp>
    <xdr:clientData/>
  </xdr:twoCellAnchor>
  <xdr:twoCellAnchor editAs="oneCell">
    <xdr:from>
      <xdr:col>44</xdr:col>
      <xdr:colOff>56362</xdr:colOff>
      <xdr:row>315</xdr:row>
      <xdr:rowOff>12693</xdr:rowOff>
    </xdr:from>
    <xdr:to>
      <xdr:col>49</xdr:col>
      <xdr:colOff>415636</xdr:colOff>
      <xdr:row>327</xdr:row>
      <xdr:rowOff>80406</xdr:rowOff>
    </xdr:to>
    <xdr:pic>
      <xdr:nvPicPr>
        <xdr:cNvPr id="1304" name="図 130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878762" y="48018693"/>
          <a:ext cx="3407274" cy="1896513"/>
        </a:xfrm>
        <a:prstGeom prst="rect">
          <a:avLst/>
        </a:prstGeom>
      </xdr:spPr>
    </xdr:pic>
    <xdr:clientData/>
  </xdr:twoCellAnchor>
  <xdr:twoCellAnchor>
    <xdr:from>
      <xdr:col>44</xdr:col>
      <xdr:colOff>76200</xdr:colOff>
      <xdr:row>317</xdr:row>
      <xdr:rowOff>13854</xdr:rowOff>
    </xdr:from>
    <xdr:to>
      <xdr:col>49</xdr:col>
      <xdr:colOff>209550</xdr:colOff>
      <xdr:row>325</xdr:row>
      <xdr:rowOff>128154</xdr:rowOff>
    </xdr:to>
    <xdr:sp macro="" textlink="">
      <xdr:nvSpPr>
        <xdr:cNvPr id="1305" name="台形 1304"/>
        <xdr:cNvSpPr/>
      </xdr:nvSpPr>
      <xdr:spPr>
        <a:xfrm>
          <a:off x="26898600" y="48324654"/>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46</xdr:col>
      <xdr:colOff>282140</xdr:colOff>
      <xdr:row>315</xdr:row>
      <xdr:rowOff>89817</xdr:rowOff>
    </xdr:from>
    <xdr:to>
      <xdr:col>49</xdr:col>
      <xdr:colOff>320208</xdr:colOff>
      <xdr:row>325</xdr:row>
      <xdr:rowOff>62959</xdr:rowOff>
    </xdr:to>
    <xdr:sp macro="" textlink="">
      <xdr:nvSpPr>
        <xdr:cNvPr id="1306" name="円形吹き出し 1305"/>
        <xdr:cNvSpPr/>
      </xdr:nvSpPr>
      <xdr:spPr>
        <a:xfrm>
          <a:off x="28323740" y="48095817"/>
          <a:ext cx="1866868" cy="1497142"/>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44</xdr:col>
      <xdr:colOff>408867</xdr:colOff>
      <xdr:row>320</xdr:row>
      <xdr:rowOff>10676</xdr:rowOff>
    </xdr:from>
    <xdr:to>
      <xdr:col>46</xdr:col>
      <xdr:colOff>233615</xdr:colOff>
      <xdr:row>326</xdr:row>
      <xdr:rowOff>140224</xdr:rowOff>
    </xdr:to>
    <xdr:pic>
      <xdr:nvPicPr>
        <xdr:cNvPr id="1307" name="図 130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31267" y="48778676"/>
          <a:ext cx="1043948" cy="1043948"/>
        </a:xfrm>
        <a:prstGeom prst="rect">
          <a:avLst/>
        </a:prstGeom>
        <a:effectLst>
          <a:glow rad="127000">
            <a:srgbClr val="FF99FF"/>
          </a:glow>
        </a:effectLst>
      </xdr:spPr>
    </xdr:pic>
    <xdr:clientData/>
  </xdr:twoCellAnchor>
  <xdr:twoCellAnchor>
    <xdr:from>
      <xdr:col>46</xdr:col>
      <xdr:colOff>55419</xdr:colOff>
      <xdr:row>317</xdr:row>
      <xdr:rowOff>90054</xdr:rowOff>
    </xdr:from>
    <xdr:to>
      <xdr:col>50</xdr:col>
      <xdr:colOff>180109</xdr:colOff>
      <xdr:row>323</xdr:row>
      <xdr:rowOff>6926</xdr:rowOff>
    </xdr:to>
    <xdr:sp macro="" textlink="">
      <xdr:nvSpPr>
        <xdr:cNvPr id="1308" name="テキスト ボックス 1307"/>
        <xdr:cNvSpPr txBox="1"/>
      </xdr:nvSpPr>
      <xdr:spPr>
        <a:xfrm>
          <a:off x="28097019" y="48400854"/>
          <a:ext cx="2563090" cy="8312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特殊妖精は</a:t>
          </a:r>
          <a:endParaRPr kumimoji="1" lang="en-US" altLang="ja-JP" sz="1600"/>
        </a:p>
        <a:p>
          <a:pPr algn="ctr"/>
          <a:r>
            <a:rPr kumimoji="1" lang="ja-JP" altLang="en-US" sz="1600"/>
            <a:t>特殊な力を持っているの！</a:t>
          </a:r>
          <a:endParaRPr kumimoji="1" lang="en-US" altLang="ja-JP" sz="1600"/>
        </a:p>
        <a:p>
          <a:pPr algn="ctr"/>
          <a:endParaRPr kumimoji="1" lang="ja-JP" altLang="en-US" sz="1600"/>
        </a:p>
      </xdr:txBody>
    </xdr:sp>
    <xdr:clientData/>
  </xdr:twoCellAnchor>
  <xdr:twoCellAnchor editAs="oneCell">
    <xdr:from>
      <xdr:col>50</xdr:col>
      <xdr:colOff>222617</xdr:colOff>
      <xdr:row>315</xdr:row>
      <xdr:rowOff>26548</xdr:rowOff>
    </xdr:from>
    <xdr:to>
      <xdr:col>55</xdr:col>
      <xdr:colOff>581891</xdr:colOff>
      <xdr:row>327</xdr:row>
      <xdr:rowOff>80406</xdr:rowOff>
    </xdr:to>
    <xdr:pic>
      <xdr:nvPicPr>
        <xdr:cNvPr id="1309" name="図 1308"/>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0702617" y="48032548"/>
          <a:ext cx="3407274" cy="1882658"/>
        </a:xfrm>
        <a:prstGeom prst="rect">
          <a:avLst/>
        </a:prstGeom>
      </xdr:spPr>
    </xdr:pic>
    <xdr:clientData/>
  </xdr:twoCellAnchor>
  <xdr:twoCellAnchor>
    <xdr:from>
      <xdr:col>50</xdr:col>
      <xdr:colOff>242455</xdr:colOff>
      <xdr:row>317</xdr:row>
      <xdr:rowOff>27709</xdr:rowOff>
    </xdr:from>
    <xdr:to>
      <xdr:col>55</xdr:col>
      <xdr:colOff>375805</xdr:colOff>
      <xdr:row>325</xdr:row>
      <xdr:rowOff>142009</xdr:rowOff>
    </xdr:to>
    <xdr:sp macro="" textlink="">
      <xdr:nvSpPr>
        <xdr:cNvPr id="1310" name="台形 1309"/>
        <xdr:cNvSpPr/>
      </xdr:nvSpPr>
      <xdr:spPr>
        <a:xfrm>
          <a:off x="30722455" y="48338509"/>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52</xdr:col>
      <xdr:colOff>448395</xdr:colOff>
      <xdr:row>315</xdr:row>
      <xdr:rowOff>103672</xdr:rowOff>
    </xdr:from>
    <xdr:to>
      <xdr:col>55</xdr:col>
      <xdr:colOff>486463</xdr:colOff>
      <xdr:row>325</xdr:row>
      <xdr:rowOff>76814</xdr:rowOff>
    </xdr:to>
    <xdr:sp macro="" textlink="">
      <xdr:nvSpPr>
        <xdr:cNvPr id="1311" name="円形吹き出し 1310"/>
        <xdr:cNvSpPr/>
      </xdr:nvSpPr>
      <xdr:spPr>
        <a:xfrm>
          <a:off x="32147595" y="48109672"/>
          <a:ext cx="1866868" cy="1497142"/>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50</xdr:col>
      <xdr:colOff>575122</xdr:colOff>
      <xdr:row>320</xdr:row>
      <xdr:rowOff>24531</xdr:rowOff>
    </xdr:from>
    <xdr:to>
      <xdr:col>52</xdr:col>
      <xdr:colOff>399870</xdr:colOff>
      <xdr:row>327</xdr:row>
      <xdr:rowOff>1679</xdr:rowOff>
    </xdr:to>
    <xdr:pic>
      <xdr:nvPicPr>
        <xdr:cNvPr id="1312" name="図 131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055122" y="48792531"/>
          <a:ext cx="1043948" cy="1043948"/>
        </a:xfrm>
        <a:prstGeom prst="rect">
          <a:avLst/>
        </a:prstGeom>
        <a:effectLst>
          <a:glow rad="127000">
            <a:srgbClr val="FF99FF"/>
          </a:glow>
        </a:effectLst>
      </xdr:spPr>
    </xdr:pic>
    <xdr:clientData/>
  </xdr:twoCellAnchor>
  <xdr:twoCellAnchor>
    <xdr:from>
      <xdr:col>52</xdr:col>
      <xdr:colOff>69273</xdr:colOff>
      <xdr:row>317</xdr:row>
      <xdr:rowOff>131618</xdr:rowOff>
    </xdr:from>
    <xdr:to>
      <xdr:col>56</xdr:col>
      <xdr:colOff>193963</xdr:colOff>
      <xdr:row>323</xdr:row>
      <xdr:rowOff>48490</xdr:rowOff>
    </xdr:to>
    <xdr:sp macro="" textlink="">
      <xdr:nvSpPr>
        <xdr:cNvPr id="1313" name="テキスト ボックス 1312"/>
        <xdr:cNvSpPr txBox="1"/>
      </xdr:nvSpPr>
      <xdr:spPr>
        <a:xfrm>
          <a:off x="31768473" y="48442418"/>
          <a:ext cx="2563090" cy="8312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あっ！</a:t>
          </a:r>
          <a:endParaRPr kumimoji="1" lang="en-US" altLang="ja-JP" sz="1600"/>
        </a:p>
        <a:p>
          <a:pPr algn="ctr"/>
          <a:r>
            <a:rPr kumimoji="1" lang="ja-JP" altLang="en-US" sz="1600"/>
            <a:t>あそこに特殊妖精がいる！</a:t>
          </a:r>
          <a:endParaRPr kumimoji="1" lang="en-US" altLang="ja-JP" sz="1600"/>
        </a:p>
        <a:p>
          <a:pPr algn="ctr"/>
          <a:r>
            <a:rPr kumimoji="1" lang="ja-JP" altLang="en-US" sz="1600"/>
            <a:t>捕まえてみて！</a:t>
          </a:r>
          <a:endParaRPr kumimoji="1" lang="en-US" altLang="ja-JP" sz="1600"/>
        </a:p>
      </xdr:txBody>
    </xdr:sp>
    <xdr:clientData/>
  </xdr:twoCellAnchor>
  <xdr:twoCellAnchor>
    <xdr:from>
      <xdr:col>32</xdr:col>
      <xdr:colOff>401781</xdr:colOff>
      <xdr:row>327</xdr:row>
      <xdr:rowOff>90055</xdr:rowOff>
    </xdr:from>
    <xdr:to>
      <xdr:col>34</xdr:col>
      <xdr:colOff>387926</xdr:colOff>
      <xdr:row>330</xdr:row>
      <xdr:rowOff>20782</xdr:rowOff>
    </xdr:to>
    <xdr:sp macro="" textlink="">
      <xdr:nvSpPr>
        <xdr:cNvPr id="1314" name="テキスト ボックス 1313"/>
        <xdr:cNvSpPr txBox="1"/>
      </xdr:nvSpPr>
      <xdr:spPr>
        <a:xfrm>
          <a:off x="19908981" y="49924855"/>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台詞①</a:t>
          </a:r>
        </a:p>
      </xdr:txBody>
    </xdr:sp>
    <xdr:clientData/>
  </xdr:twoCellAnchor>
  <xdr:twoCellAnchor>
    <xdr:from>
      <xdr:col>39</xdr:col>
      <xdr:colOff>263235</xdr:colOff>
      <xdr:row>327</xdr:row>
      <xdr:rowOff>90055</xdr:rowOff>
    </xdr:from>
    <xdr:to>
      <xdr:col>41</xdr:col>
      <xdr:colOff>249380</xdr:colOff>
      <xdr:row>330</xdr:row>
      <xdr:rowOff>20782</xdr:rowOff>
    </xdr:to>
    <xdr:sp macro="" textlink="">
      <xdr:nvSpPr>
        <xdr:cNvPr id="1315" name="テキスト ボックス 1314"/>
        <xdr:cNvSpPr txBox="1"/>
      </xdr:nvSpPr>
      <xdr:spPr>
        <a:xfrm>
          <a:off x="24037635" y="49924855"/>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台詞②</a:t>
          </a:r>
        </a:p>
      </xdr:txBody>
    </xdr:sp>
    <xdr:clientData/>
  </xdr:twoCellAnchor>
  <xdr:twoCellAnchor>
    <xdr:from>
      <xdr:col>46</xdr:col>
      <xdr:colOff>13853</xdr:colOff>
      <xdr:row>327</xdr:row>
      <xdr:rowOff>90055</xdr:rowOff>
    </xdr:from>
    <xdr:to>
      <xdr:col>48</xdr:col>
      <xdr:colOff>-2</xdr:colOff>
      <xdr:row>330</xdr:row>
      <xdr:rowOff>20782</xdr:rowOff>
    </xdr:to>
    <xdr:sp macro="" textlink="">
      <xdr:nvSpPr>
        <xdr:cNvPr id="1317" name="テキスト ボックス 1316"/>
        <xdr:cNvSpPr txBox="1"/>
      </xdr:nvSpPr>
      <xdr:spPr>
        <a:xfrm>
          <a:off x="28055453" y="49924855"/>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台詞③</a:t>
          </a:r>
        </a:p>
      </xdr:txBody>
    </xdr:sp>
    <xdr:clientData/>
  </xdr:twoCellAnchor>
  <xdr:twoCellAnchor>
    <xdr:from>
      <xdr:col>52</xdr:col>
      <xdr:colOff>207816</xdr:colOff>
      <xdr:row>327</xdr:row>
      <xdr:rowOff>76200</xdr:rowOff>
    </xdr:from>
    <xdr:to>
      <xdr:col>54</xdr:col>
      <xdr:colOff>193961</xdr:colOff>
      <xdr:row>330</xdr:row>
      <xdr:rowOff>6927</xdr:rowOff>
    </xdr:to>
    <xdr:sp macro="" textlink="">
      <xdr:nvSpPr>
        <xdr:cNvPr id="1318" name="テキスト ボックス 1317"/>
        <xdr:cNvSpPr txBox="1"/>
      </xdr:nvSpPr>
      <xdr:spPr>
        <a:xfrm>
          <a:off x="31907016" y="49911000"/>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台詞④</a:t>
          </a:r>
        </a:p>
      </xdr:txBody>
    </xdr:sp>
    <xdr:clientData/>
  </xdr:twoCellAnchor>
  <xdr:twoCellAnchor>
    <xdr:from>
      <xdr:col>30</xdr:col>
      <xdr:colOff>219814</xdr:colOff>
      <xdr:row>348</xdr:row>
      <xdr:rowOff>61912</xdr:rowOff>
    </xdr:from>
    <xdr:to>
      <xdr:col>42</xdr:col>
      <xdr:colOff>27711</xdr:colOff>
      <xdr:row>353</xdr:row>
      <xdr:rowOff>34637</xdr:rowOff>
    </xdr:to>
    <xdr:sp macro="" textlink="">
      <xdr:nvSpPr>
        <xdr:cNvPr id="1319" name="テキスト ボックス 104"/>
        <xdr:cNvSpPr txBox="1"/>
      </xdr:nvSpPr>
      <xdr:spPr>
        <a:xfrm>
          <a:off x="18507814" y="53097112"/>
          <a:ext cx="7123097" cy="734725"/>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4</a:t>
          </a:r>
          <a:r>
            <a:rPr lang="ja-JP" altLang="en-US" sz="2800"/>
            <a:t>：妖精をつかまえる。</a:t>
          </a:r>
          <a:endParaRPr lang="en-US" altLang="ja-JP" sz="2800"/>
        </a:p>
        <a:p>
          <a:endParaRPr kumimoji="1" lang="ja-JP" altLang="en-US" sz="2800"/>
        </a:p>
      </xdr:txBody>
    </xdr:sp>
    <xdr:clientData/>
  </xdr:twoCellAnchor>
  <xdr:twoCellAnchor>
    <xdr:from>
      <xdr:col>30</xdr:col>
      <xdr:colOff>115808</xdr:colOff>
      <xdr:row>359</xdr:row>
      <xdr:rowOff>47360</xdr:rowOff>
    </xdr:from>
    <xdr:to>
      <xdr:col>75</xdr:col>
      <xdr:colOff>243840</xdr:colOff>
      <xdr:row>404</xdr:row>
      <xdr:rowOff>105640</xdr:rowOff>
    </xdr:to>
    <xdr:sp macro="" textlink="">
      <xdr:nvSpPr>
        <xdr:cNvPr id="1320" name="正方形/長方形 1319"/>
        <xdr:cNvSpPr/>
      </xdr:nvSpPr>
      <xdr:spPr>
        <a:xfrm>
          <a:off x="18403808" y="54758960"/>
          <a:ext cx="27560032" cy="6916280"/>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37</xdr:col>
      <xdr:colOff>121539</xdr:colOff>
      <xdr:row>359</xdr:row>
      <xdr:rowOff>71905</xdr:rowOff>
    </xdr:from>
    <xdr:to>
      <xdr:col>48</xdr:col>
      <xdr:colOff>386139</xdr:colOff>
      <xdr:row>362</xdr:row>
      <xdr:rowOff>102892</xdr:rowOff>
    </xdr:to>
    <xdr:sp macro="" textlink="">
      <xdr:nvSpPr>
        <xdr:cNvPr id="1322" name="テキスト ボックス 99"/>
        <xdr:cNvSpPr txBox="1"/>
      </xdr:nvSpPr>
      <xdr:spPr>
        <a:xfrm>
          <a:off x="22676739" y="54783505"/>
          <a:ext cx="6970200" cy="48818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２特殊妖精を捕まえる</a:t>
          </a:r>
          <a:r>
            <a:rPr kumimoji="1" lang="en-US" altLang="ja-JP" sz="2800">
              <a:solidFill>
                <a:srgbClr val="FF0000"/>
              </a:solidFill>
            </a:rPr>
            <a:t>&amp;</a:t>
          </a:r>
          <a:r>
            <a:rPr kumimoji="1" lang="ja-JP" altLang="en-US" sz="2800">
              <a:solidFill>
                <a:srgbClr val="FF0000"/>
              </a:solidFill>
            </a:rPr>
            <a:t>使用する</a:t>
          </a:r>
        </a:p>
      </xdr:txBody>
    </xdr:sp>
    <xdr:clientData/>
  </xdr:twoCellAnchor>
  <xdr:twoCellAnchor editAs="oneCell">
    <xdr:from>
      <xdr:col>51</xdr:col>
      <xdr:colOff>98531</xdr:colOff>
      <xdr:row>134</xdr:row>
      <xdr:rowOff>44169</xdr:rowOff>
    </xdr:from>
    <xdr:to>
      <xdr:col>56</xdr:col>
      <xdr:colOff>385852</xdr:colOff>
      <xdr:row>146</xdr:row>
      <xdr:rowOff>92832</xdr:rowOff>
    </xdr:to>
    <xdr:pic>
      <xdr:nvPicPr>
        <xdr:cNvPr id="1336" name="図 1335"/>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188131" y="23018469"/>
          <a:ext cx="3335321" cy="2106063"/>
        </a:xfrm>
        <a:prstGeom prst="rect">
          <a:avLst/>
        </a:prstGeom>
      </xdr:spPr>
    </xdr:pic>
    <xdr:clientData/>
  </xdr:twoCellAnchor>
  <xdr:twoCellAnchor editAs="oneCell">
    <xdr:from>
      <xdr:col>53</xdr:col>
      <xdr:colOff>133642</xdr:colOff>
      <xdr:row>138</xdr:row>
      <xdr:rowOff>118445</xdr:rowOff>
    </xdr:from>
    <xdr:to>
      <xdr:col>54</xdr:col>
      <xdr:colOff>556506</xdr:colOff>
      <xdr:row>145</xdr:row>
      <xdr:rowOff>84109</xdr:rowOff>
    </xdr:to>
    <xdr:pic>
      <xdr:nvPicPr>
        <xdr:cNvPr id="1337" name="図 133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442442" y="23778545"/>
          <a:ext cx="1032464" cy="1165814"/>
        </a:xfrm>
        <a:prstGeom prst="rect">
          <a:avLst/>
        </a:prstGeom>
      </xdr:spPr>
    </xdr:pic>
    <xdr:clientData/>
  </xdr:twoCellAnchor>
  <xdr:twoCellAnchor editAs="oneCell">
    <xdr:from>
      <xdr:col>51</xdr:col>
      <xdr:colOff>451036</xdr:colOff>
      <xdr:row>139</xdr:row>
      <xdr:rowOff>42152</xdr:rowOff>
    </xdr:from>
    <xdr:to>
      <xdr:col>53</xdr:col>
      <xdr:colOff>275784</xdr:colOff>
      <xdr:row>146</xdr:row>
      <xdr:rowOff>19300</xdr:rowOff>
    </xdr:to>
    <xdr:pic>
      <xdr:nvPicPr>
        <xdr:cNvPr id="1338" name="図 1337"/>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540636" y="23873702"/>
          <a:ext cx="1043948" cy="1177298"/>
        </a:xfrm>
        <a:prstGeom prst="rect">
          <a:avLst/>
        </a:prstGeom>
        <a:effectLst>
          <a:glow rad="127000">
            <a:srgbClr val="FF99FF"/>
          </a:glow>
        </a:effectLst>
      </xdr:spPr>
    </xdr:pic>
    <xdr:clientData/>
  </xdr:twoCellAnchor>
  <xdr:twoCellAnchor>
    <xdr:from>
      <xdr:col>53</xdr:col>
      <xdr:colOff>324309</xdr:colOff>
      <xdr:row>134</xdr:row>
      <xdr:rowOff>116097</xdr:rowOff>
    </xdr:from>
    <xdr:to>
      <xdr:col>56</xdr:col>
      <xdr:colOff>362377</xdr:colOff>
      <xdr:row>144</xdr:row>
      <xdr:rowOff>75385</xdr:rowOff>
    </xdr:to>
    <xdr:sp macro="" textlink="">
      <xdr:nvSpPr>
        <xdr:cNvPr id="1339" name="円形吹き出し 1338"/>
        <xdr:cNvSpPr/>
      </xdr:nvSpPr>
      <xdr:spPr>
        <a:xfrm>
          <a:off x="32633109" y="23090397"/>
          <a:ext cx="1866868" cy="16737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53</xdr:col>
      <xdr:colOff>381459</xdr:colOff>
      <xdr:row>139</xdr:row>
      <xdr:rowOff>144691</xdr:rowOff>
    </xdr:from>
    <xdr:to>
      <xdr:col>56</xdr:col>
      <xdr:colOff>449423</xdr:colOff>
      <xdr:row>143</xdr:row>
      <xdr:rowOff>151388</xdr:rowOff>
    </xdr:to>
    <xdr:sp macro="" textlink="">
      <xdr:nvSpPr>
        <xdr:cNvPr id="1340" name="テキスト ボックス 128"/>
        <xdr:cNvSpPr txBox="1"/>
      </xdr:nvSpPr>
      <xdr:spPr>
        <a:xfrm>
          <a:off x="32690259" y="23976241"/>
          <a:ext cx="1896764" cy="69249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で敵をロックオンできるよ</a:t>
          </a:r>
        </a:p>
      </xdr:txBody>
    </xdr:sp>
    <xdr:clientData/>
  </xdr:twoCellAnchor>
  <xdr:twoCellAnchor>
    <xdr:from>
      <xdr:col>53</xdr:col>
      <xdr:colOff>498535</xdr:colOff>
      <xdr:row>136</xdr:row>
      <xdr:rowOff>135624</xdr:rowOff>
    </xdr:from>
    <xdr:to>
      <xdr:col>54</xdr:col>
      <xdr:colOff>364072</xdr:colOff>
      <xdr:row>139</xdr:row>
      <xdr:rowOff>35771</xdr:rowOff>
    </xdr:to>
    <xdr:sp macro="" textlink="">
      <xdr:nvSpPr>
        <xdr:cNvPr id="1342" name="円/楕円 1341"/>
        <xdr:cNvSpPr/>
      </xdr:nvSpPr>
      <xdr:spPr>
        <a:xfrm>
          <a:off x="32807335" y="23452824"/>
          <a:ext cx="475137" cy="4144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X</a:t>
          </a:r>
          <a:endParaRPr lang="ja-JP" altLang="en-US" sz="3200" b="1"/>
        </a:p>
      </xdr:txBody>
    </xdr:sp>
    <xdr:clientData/>
  </xdr:twoCellAnchor>
  <xdr:twoCellAnchor>
    <xdr:from>
      <xdr:col>54</xdr:col>
      <xdr:colOff>361950</xdr:colOff>
      <xdr:row>136</xdr:row>
      <xdr:rowOff>95250</xdr:rowOff>
    </xdr:from>
    <xdr:to>
      <xdr:col>57</xdr:col>
      <xdr:colOff>0</xdr:colOff>
      <xdr:row>139</xdr:row>
      <xdr:rowOff>152400</xdr:rowOff>
    </xdr:to>
    <xdr:sp macro="" textlink="">
      <xdr:nvSpPr>
        <xdr:cNvPr id="1343" name="テキスト ボックス 1342"/>
        <xdr:cNvSpPr txBox="1"/>
      </xdr:nvSpPr>
      <xdr:spPr>
        <a:xfrm>
          <a:off x="33280350" y="23412450"/>
          <a:ext cx="14668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56</xdr:col>
      <xdr:colOff>585101</xdr:colOff>
      <xdr:row>139</xdr:row>
      <xdr:rowOff>165814</xdr:rowOff>
    </xdr:from>
    <xdr:to>
      <xdr:col>57</xdr:col>
      <xdr:colOff>378433</xdr:colOff>
      <xdr:row>141</xdr:row>
      <xdr:rowOff>63118</xdr:rowOff>
    </xdr:to>
    <xdr:sp macro="" textlink="">
      <xdr:nvSpPr>
        <xdr:cNvPr id="1347" name="正方形/長方形 1346"/>
        <xdr:cNvSpPr/>
      </xdr:nvSpPr>
      <xdr:spPr>
        <a:xfrm>
          <a:off x="34722701" y="23997364"/>
          <a:ext cx="402932" cy="24020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56</xdr:col>
      <xdr:colOff>405524</xdr:colOff>
      <xdr:row>137</xdr:row>
      <xdr:rowOff>105676</xdr:rowOff>
    </xdr:from>
    <xdr:to>
      <xdr:col>57</xdr:col>
      <xdr:colOff>257589</xdr:colOff>
      <xdr:row>145</xdr:row>
      <xdr:rowOff>165920</xdr:rowOff>
    </xdr:to>
    <xdr:sp macro="" textlink="">
      <xdr:nvSpPr>
        <xdr:cNvPr id="1341" name="テキスト ボックス 213"/>
        <xdr:cNvSpPr txBox="1"/>
      </xdr:nvSpPr>
      <xdr:spPr>
        <a:xfrm>
          <a:off x="34543124" y="23594326"/>
          <a:ext cx="461665" cy="14318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台詞⑥</a:t>
          </a:r>
        </a:p>
      </xdr:txBody>
    </xdr:sp>
    <xdr:clientData/>
  </xdr:twoCellAnchor>
  <xdr:twoCellAnchor>
    <xdr:from>
      <xdr:col>57</xdr:col>
      <xdr:colOff>57150</xdr:colOff>
      <xdr:row>142</xdr:row>
      <xdr:rowOff>76200</xdr:rowOff>
    </xdr:from>
    <xdr:to>
      <xdr:col>64</xdr:col>
      <xdr:colOff>438150</xdr:colOff>
      <xdr:row>146</xdr:row>
      <xdr:rowOff>152400</xdr:rowOff>
    </xdr:to>
    <xdr:sp macro="" textlink="">
      <xdr:nvSpPr>
        <xdr:cNvPr id="1349" name="テキスト ボックス 1348">
          <a:hlinkClick xmlns:r="http://schemas.openxmlformats.org/officeDocument/2006/relationships" r:id="rId22"/>
        </xdr:cNvPr>
        <xdr:cNvSpPr txBox="1"/>
      </xdr:nvSpPr>
      <xdr:spPr>
        <a:xfrm>
          <a:off x="34804350" y="24422100"/>
          <a:ext cx="464820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1600">
              <a:solidFill>
                <a:srgbClr val="FF0000"/>
              </a:solidFill>
            </a:rPr>
            <a:t>※</a:t>
          </a:r>
          <a:r>
            <a:rPr kumimoji="1" lang="ja-JP" altLang="en-US" sz="1600">
              <a:solidFill>
                <a:srgbClr val="FF0000"/>
              </a:solidFill>
            </a:rPr>
            <a:t>ガード、回避、ロックオンの細かな仕様に関しては「キャラ操作仕様」を参照してください。</a:t>
          </a:r>
        </a:p>
      </xdr:txBody>
    </xdr:sp>
    <xdr:clientData/>
  </xdr:twoCellAnchor>
  <xdr:twoCellAnchor>
    <xdr:from>
      <xdr:col>30</xdr:col>
      <xdr:colOff>498636</xdr:colOff>
      <xdr:row>364</xdr:row>
      <xdr:rowOff>30740</xdr:rowOff>
    </xdr:from>
    <xdr:to>
      <xdr:col>44</xdr:col>
      <xdr:colOff>332510</xdr:colOff>
      <xdr:row>367</xdr:row>
      <xdr:rowOff>77313</xdr:rowOff>
    </xdr:to>
    <xdr:sp macro="" textlink="">
      <xdr:nvSpPr>
        <xdr:cNvPr id="1350" name="テキスト ボックス 104"/>
        <xdr:cNvSpPr txBox="1"/>
      </xdr:nvSpPr>
      <xdr:spPr>
        <a:xfrm>
          <a:off x="18786636" y="55504340"/>
          <a:ext cx="8368274" cy="503773"/>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a:t>
          </a:r>
          <a:r>
            <a:rPr kumimoji="1" lang="ja-JP" altLang="en-US" sz="2800"/>
            <a:t>高い壁の前に特殊妖精（ジャンプ大）出現させる。</a:t>
          </a:r>
        </a:p>
      </xdr:txBody>
    </xdr:sp>
    <xdr:clientData/>
  </xdr:twoCellAnchor>
  <xdr:twoCellAnchor>
    <xdr:from>
      <xdr:col>68</xdr:col>
      <xdr:colOff>25285</xdr:colOff>
      <xdr:row>382</xdr:row>
      <xdr:rowOff>106335</xdr:rowOff>
    </xdr:from>
    <xdr:to>
      <xdr:col>74</xdr:col>
      <xdr:colOff>246957</xdr:colOff>
      <xdr:row>394</xdr:row>
      <xdr:rowOff>143395</xdr:rowOff>
    </xdr:to>
    <xdr:sp macro="" textlink="">
      <xdr:nvSpPr>
        <xdr:cNvPr id="1354" name="台形 1353"/>
        <xdr:cNvSpPr/>
      </xdr:nvSpPr>
      <xdr:spPr>
        <a:xfrm>
          <a:off x="41478085" y="58323135"/>
          <a:ext cx="3879272" cy="1865860"/>
        </a:xfrm>
        <a:prstGeom prst="trapezoid">
          <a:avLst/>
        </a:prstGeom>
        <a:effectLst>
          <a:outerShdw blurRad="50800" dist="1778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4400"/>
            <a:t>高い壁</a:t>
          </a:r>
        </a:p>
      </xdr:txBody>
    </xdr:sp>
    <xdr:clientData/>
  </xdr:twoCellAnchor>
  <xdr:twoCellAnchor editAs="oneCell">
    <xdr:from>
      <xdr:col>72</xdr:col>
      <xdr:colOff>64491</xdr:colOff>
      <xdr:row>391</xdr:row>
      <xdr:rowOff>151618</xdr:rowOff>
    </xdr:from>
    <xdr:to>
      <xdr:col>75</xdr:col>
      <xdr:colOff>399356</xdr:colOff>
      <xdr:row>403</xdr:row>
      <xdr:rowOff>77983</xdr:rowOff>
    </xdr:to>
    <xdr:pic>
      <xdr:nvPicPr>
        <xdr:cNvPr id="1353" name="図 1352"/>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flipH="1">
          <a:off x="43955691" y="59740018"/>
          <a:ext cx="2163665" cy="1755165"/>
        </a:xfrm>
        <a:prstGeom prst="rect">
          <a:avLst/>
        </a:prstGeom>
        <a:effectLst/>
      </xdr:spPr>
    </xdr:pic>
    <xdr:clientData/>
  </xdr:twoCellAnchor>
  <xdr:twoCellAnchor>
    <xdr:from>
      <xdr:col>43</xdr:col>
      <xdr:colOff>180108</xdr:colOff>
      <xdr:row>335</xdr:row>
      <xdr:rowOff>90990</xdr:rowOff>
    </xdr:from>
    <xdr:to>
      <xdr:col>47</xdr:col>
      <xdr:colOff>471054</xdr:colOff>
      <xdr:row>344</xdr:row>
      <xdr:rowOff>34636</xdr:rowOff>
    </xdr:to>
    <xdr:sp macro="" textlink="">
      <xdr:nvSpPr>
        <xdr:cNvPr id="1358" name="台形 1357"/>
        <xdr:cNvSpPr/>
      </xdr:nvSpPr>
      <xdr:spPr>
        <a:xfrm>
          <a:off x="26392908" y="51144990"/>
          <a:ext cx="2729346" cy="1315246"/>
        </a:xfrm>
        <a:prstGeom prst="trapezoid">
          <a:avLst/>
        </a:prstGeom>
        <a:effectLst>
          <a:outerShdw blurRad="50800" dist="1778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4400"/>
            <a:t>高い壁</a:t>
          </a:r>
        </a:p>
      </xdr:txBody>
    </xdr:sp>
    <xdr:clientData/>
  </xdr:twoCellAnchor>
  <xdr:twoCellAnchor editAs="oneCell">
    <xdr:from>
      <xdr:col>46</xdr:col>
      <xdr:colOff>445051</xdr:colOff>
      <xdr:row>345</xdr:row>
      <xdr:rowOff>112353</xdr:rowOff>
    </xdr:from>
    <xdr:to>
      <xdr:col>49</xdr:col>
      <xdr:colOff>138544</xdr:colOff>
      <xdr:row>353</xdr:row>
      <xdr:rowOff>131068</xdr:rowOff>
    </xdr:to>
    <xdr:pic>
      <xdr:nvPicPr>
        <xdr:cNvPr id="1359" name="図 1358"/>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flipH="1">
          <a:off x="28486651" y="52690353"/>
          <a:ext cx="1522293" cy="1237915"/>
        </a:xfrm>
        <a:prstGeom prst="rect">
          <a:avLst/>
        </a:prstGeom>
        <a:effectLst/>
      </xdr:spPr>
    </xdr:pic>
    <xdr:clientData/>
  </xdr:twoCellAnchor>
  <xdr:twoCellAnchor editAs="oneCell">
    <xdr:from>
      <xdr:col>43</xdr:col>
      <xdr:colOff>588524</xdr:colOff>
      <xdr:row>342</xdr:row>
      <xdr:rowOff>34636</xdr:rowOff>
    </xdr:from>
    <xdr:to>
      <xdr:col>45</xdr:col>
      <xdr:colOff>150488</xdr:colOff>
      <xdr:row>347</xdr:row>
      <xdr:rowOff>57097</xdr:rowOff>
    </xdr:to>
    <xdr:pic>
      <xdr:nvPicPr>
        <xdr:cNvPr id="1360" name="図 1359"/>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1754" t="46732" r="13899" b="7473"/>
        <a:stretch/>
      </xdr:blipFill>
      <xdr:spPr>
        <a:xfrm>
          <a:off x="26801324" y="52155436"/>
          <a:ext cx="781164" cy="784461"/>
        </a:xfrm>
        <a:prstGeom prst="rect">
          <a:avLst/>
        </a:prstGeom>
        <a:effectLst>
          <a:glow rad="127000">
            <a:srgbClr val="FF99FF"/>
          </a:glow>
        </a:effectLst>
      </xdr:spPr>
    </xdr:pic>
    <xdr:clientData/>
  </xdr:twoCellAnchor>
  <xdr:twoCellAnchor>
    <xdr:from>
      <xdr:col>45</xdr:col>
      <xdr:colOff>365268</xdr:colOff>
      <xdr:row>336</xdr:row>
      <xdr:rowOff>103671</xdr:rowOff>
    </xdr:from>
    <xdr:to>
      <xdr:col>48</xdr:col>
      <xdr:colOff>403336</xdr:colOff>
      <xdr:row>346</xdr:row>
      <xdr:rowOff>76813</xdr:rowOff>
    </xdr:to>
    <xdr:sp macro="" textlink="">
      <xdr:nvSpPr>
        <xdr:cNvPr id="1361" name="円形吹き出し 1360"/>
        <xdr:cNvSpPr/>
      </xdr:nvSpPr>
      <xdr:spPr>
        <a:xfrm>
          <a:off x="27797268" y="51310071"/>
          <a:ext cx="1866868" cy="1497142"/>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70</xdr:col>
      <xdr:colOff>442626</xdr:colOff>
      <xdr:row>390</xdr:row>
      <xdr:rowOff>13293</xdr:rowOff>
    </xdr:from>
    <xdr:to>
      <xdr:col>72</xdr:col>
      <xdr:colOff>124198</xdr:colOff>
      <xdr:row>396</xdr:row>
      <xdr:rowOff>51348</xdr:rowOff>
    </xdr:to>
    <xdr:pic>
      <xdr:nvPicPr>
        <xdr:cNvPr id="1362" name="図 1361"/>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43114626" y="59449293"/>
          <a:ext cx="900772" cy="952455"/>
        </a:xfrm>
        <a:prstGeom prst="rect">
          <a:avLst/>
        </a:prstGeom>
        <a:effectLst>
          <a:glow rad="127000">
            <a:srgbClr val="92D050"/>
          </a:glow>
        </a:effectLst>
      </xdr:spPr>
    </xdr:pic>
    <xdr:clientData/>
  </xdr:twoCellAnchor>
  <xdr:twoCellAnchor>
    <xdr:from>
      <xdr:col>31</xdr:col>
      <xdr:colOff>251964</xdr:colOff>
      <xdr:row>401</xdr:row>
      <xdr:rowOff>73841</xdr:rowOff>
    </xdr:from>
    <xdr:to>
      <xdr:col>44</xdr:col>
      <xdr:colOff>380999</xdr:colOff>
      <xdr:row>403</xdr:row>
      <xdr:rowOff>104306</xdr:rowOff>
    </xdr:to>
    <xdr:sp macro="" textlink="">
      <xdr:nvSpPr>
        <xdr:cNvPr id="1363" name="テキスト ボックス 170"/>
        <xdr:cNvSpPr txBox="1"/>
      </xdr:nvSpPr>
      <xdr:spPr>
        <a:xfrm>
          <a:off x="19149564" y="61186241"/>
          <a:ext cx="8053835" cy="33526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b="1">
              <a:solidFill>
                <a:srgbClr val="FF0000"/>
              </a:solidFill>
            </a:rPr>
            <a:t>※</a:t>
          </a:r>
          <a:r>
            <a:rPr lang="ja-JP" altLang="en-US" b="1">
              <a:solidFill>
                <a:srgbClr val="FF0000"/>
              </a:solidFill>
            </a:rPr>
            <a:t>細かい特殊妖精の仕様に関しては「特殊妖精</a:t>
          </a:r>
          <a:r>
            <a:rPr lang="en-US" altLang="ja-JP" b="1">
              <a:solidFill>
                <a:srgbClr val="FF0000"/>
              </a:solidFill>
            </a:rPr>
            <a:t>&amp;</a:t>
          </a:r>
          <a:r>
            <a:rPr lang="ja-JP" altLang="en-US" b="1">
              <a:solidFill>
                <a:srgbClr val="FF0000"/>
              </a:solidFill>
            </a:rPr>
            <a:t>瓶仕様」を参照してください。</a:t>
          </a:r>
          <a:endParaRPr kumimoji="1" lang="ja-JP" altLang="en-US" b="1">
            <a:solidFill>
              <a:srgbClr val="FF0000"/>
            </a:solidFill>
          </a:endParaRPr>
        </a:p>
      </xdr:txBody>
    </xdr:sp>
    <xdr:clientData/>
  </xdr:twoCellAnchor>
  <xdr:twoCellAnchor>
    <xdr:from>
      <xdr:col>67</xdr:col>
      <xdr:colOff>427066</xdr:colOff>
      <xdr:row>386</xdr:row>
      <xdr:rowOff>85551</xdr:rowOff>
    </xdr:from>
    <xdr:to>
      <xdr:col>70</xdr:col>
      <xdr:colOff>442626</xdr:colOff>
      <xdr:row>393</xdr:row>
      <xdr:rowOff>26606</xdr:rowOff>
    </xdr:to>
    <xdr:cxnSp macro="">
      <xdr:nvCxnSpPr>
        <xdr:cNvPr id="1365" name="直線矢印コネクタ 1364"/>
        <xdr:cNvCxnSpPr>
          <a:endCxn id="1362" idx="1"/>
        </xdr:cNvCxnSpPr>
      </xdr:nvCxnSpPr>
      <xdr:spPr>
        <a:xfrm>
          <a:off x="41270266" y="58911951"/>
          <a:ext cx="1844360" cy="1007855"/>
        </a:xfrm>
        <a:prstGeom prst="straightConnector1">
          <a:avLst/>
        </a:prstGeom>
        <a:ln w="412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65</xdr:col>
      <xdr:colOff>205394</xdr:colOff>
      <xdr:row>383</xdr:row>
      <xdr:rowOff>57843</xdr:rowOff>
    </xdr:from>
    <xdr:to>
      <xdr:col>70</xdr:col>
      <xdr:colOff>274667</xdr:colOff>
      <xdr:row>386</xdr:row>
      <xdr:rowOff>110490</xdr:rowOff>
    </xdr:to>
    <xdr:sp macro="" textlink="">
      <xdr:nvSpPr>
        <xdr:cNvPr id="1366" name="テキスト ボックス 1365"/>
        <xdr:cNvSpPr txBox="1"/>
      </xdr:nvSpPr>
      <xdr:spPr>
        <a:xfrm>
          <a:off x="39829394" y="58427043"/>
          <a:ext cx="3117273" cy="5098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特殊妖精（ジャンプ大）</a:t>
          </a:r>
        </a:p>
      </xdr:txBody>
    </xdr:sp>
    <xdr:clientData/>
  </xdr:twoCellAnchor>
  <xdr:twoCellAnchor>
    <xdr:from>
      <xdr:col>30</xdr:col>
      <xdr:colOff>517686</xdr:colOff>
      <xdr:row>370</xdr:row>
      <xdr:rowOff>16885</xdr:rowOff>
    </xdr:from>
    <xdr:to>
      <xdr:col>44</xdr:col>
      <xdr:colOff>351560</xdr:colOff>
      <xdr:row>373</xdr:row>
      <xdr:rowOff>82508</xdr:rowOff>
    </xdr:to>
    <xdr:sp macro="" textlink="">
      <xdr:nvSpPr>
        <xdr:cNvPr id="1367" name="テキスト ボックス 104"/>
        <xdr:cNvSpPr txBox="1"/>
      </xdr:nvSpPr>
      <xdr:spPr>
        <a:xfrm>
          <a:off x="18805686" y="56404885"/>
          <a:ext cx="8368274" cy="522823"/>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a:t>
          </a:r>
          <a:r>
            <a:rPr kumimoji="1" lang="ja-JP" altLang="en-US" sz="2800"/>
            <a:t>特殊妖精に触れると特殊妖精入手。</a:t>
          </a:r>
        </a:p>
      </xdr:txBody>
    </xdr:sp>
    <xdr:clientData/>
  </xdr:twoCellAnchor>
  <xdr:twoCellAnchor editAs="oneCell">
    <xdr:from>
      <xdr:col>52</xdr:col>
      <xdr:colOff>391546</xdr:colOff>
      <xdr:row>361</xdr:row>
      <xdr:rowOff>140824</xdr:rowOff>
    </xdr:from>
    <xdr:to>
      <xdr:col>63</xdr:col>
      <xdr:colOff>57150</xdr:colOff>
      <xdr:row>387</xdr:row>
      <xdr:rowOff>91762</xdr:rowOff>
    </xdr:to>
    <xdr:pic>
      <xdr:nvPicPr>
        <xdr:cNvPr id="1368" name="図 1367"/>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2090746" y="55157224"/>
          <a:ext cx="6371204" cy="3913338"/>
        </a:xfrm>
        <a:prstGeom prst="rect">
          <a:avLst/>
        </a:prstGeom>
      </xdr:spPr>
    </xdr:pic>
    <xdr:clientData/>
  </xdr:twoCellAnchor>
  <xdr:twoCellAnchor>
    <xdr:from>
      <xdr:col>60</xdr:col>
      <xdr:colOff>476250</xdr:colOff>
      <xdr:row>378</xdr:row>
      <xdr:rowOff>38100</xdr:rowOff>
    </xdr:from>
    <xdr:to>
      <xdr:col>63</xdr:col>
      <xdr:colOff>571500</xdr:colOff>
      <xdr:row>388</xdr:row>
      <xdr:rowOff>76200</xdr:rowOff>
    </xdr:to>
    <xdr:sp macro="" textlink="">
      <xdr:nvSpPr>
        <xdr:cNvPr id="1370" name="ドーナツ 1369"/>
        <xdr:cNvSpPr/>
      </xdr:nvSpPr>
      <xdr:spPr>
        <a:xfrm>
          <a:off x="37052250" y="57645300"/>
          <a:ext cx="1924050" cy="1562100"/>
        </a:xfrm>
        <a:prstGeom prst="donut">
          <a:avLst>
            <a:gd name="adj" fmla="val 4679"/>
          </a:avLst>
        </a:prstGeom>
        <a:solidFill>
          <a:srgbClr val="FF0000"/>
        </a:solidFill>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62</xdr:col>
      <xdr:colOff>51232</xdr:colOff>
      <xdr:row>382</xdr:row>
      <xdr:rowOff>57150</xdr:rowOff>
    </xdr:from>
    <xdr:to>
      <xdr:col>63</xdr:col>
      <xdr:colOff>47997</xdr:colOff>
      <xdr:row>386</xdr:row>
      <xdr:rowOff>89448</xdr:rowOff>
    </xdr:to>
    <xdr:pic>
      <xdr:nvPicPr>
        <xdr:cNvPr id="1371" name="図 1370"/>
        <xdr:cNvPicPr>
          <a:picLocks noChangeAspect="1"/>
        </xdr:cNvPicPr>
      </xdr:nvPicPr>
      <xdr:blipFill rotWithShape="1">
        <a:blip xmlns:r="http://schemas.openxmlformats.org/officeDocument/2006/relationships" r:embed="rId28" cstate="print">
          <a:extLst>
            <a:ext uri="{BEBA8EAE-BF5A-486C-A8C5-ECC9F3942E4B}">
              <a14:imgProps xmlns:a14="http://schemas.microsoft.com/office/drawing/2010/main">
                <a14:imgLayer r:embed="rId29">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37846432" y="58273950"/>
          <a:ext cx="606365" cy="641898"/>
        </a:xfrm>
        <a:prstGeom prst="rect">
          <a:avLst/>
        </a:prstGeom>
        <a:effectLst>
          <a:glow rad="127000">
            <a:srgbClr val="92D050"/>
          </a:glow>
        </a:effectLst>
      </xdr:spPr>
    </xdr:pic>
    <xdr:clientData/>
  </xdr:twoCellAnchor>
  <xdr:twoCellAnchor>
    <xdr:from>
      <xdr:col>63</xdr:col>
      <xdr:colOff>57150</xdr:colOff>
      <xdr:row>385</xdr:row>
      <xdr:rowOff>7967</xdr:rowOff>
    </xdr:from>
    <xdr:to>
      <xdr:col>65</xdr:col>
      <xdr:colOff>205394</xdr:colOff>
      <xdr:row>385</xdr:row>
      <xdr:rowOff>19050</xdr:rowOff>
    </xdr:to>
    <xdr:cxnSp macro="">
      <xdr:nvCxnSpPr>
        <xdr:cNvPr id="1372" name="直線矢印コネクタ 1371"/>
        <xdr:cNvCxnSpPr>
          <a:stCxn id="1366" idx="1"/>
        </xdr:cNvCxnSpPr>
      </xdr:nvCxnSpPr>
      <xdr:spPr>
        <a:xfrm flipH="1">
          <a:off x="38461950" y="58681967"/>
          <a:ext cx="1367444" cy="11083"/>
        </a:xfrm>
        <a:prstGeom prst="straightConnector1">
          <a:avLst/>
        </a:prstGeom>
        <a:ln w="412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61</xdr:col>
      <xdr:colOff>564348</xdr:colOff>
      <xdr:row>386</xdr:row>
      <xdr:rowOff>2679</xdr:rowOff>
    </xdr:from>
    <xdr:to>
      <xdr:col>63</xdr:col>
      <xdr:colOff>8088</xdr:colOff>
      <xdr:row>387</xdr:row>
      <xdr:rowOff>146338</xdr:rowOff>
    </xdr:to>
    <xdr:sp macro="" textlink="">
      <xdr:nvSpPr>
        <xdr:cNvPr id="1375" name="角丸四角形 1374"/>
        <xdr:cNvSpPr/>
      </xdr:nvSpPr>
      <xdr:spPr>
        <a:xfrm>
          <a:off x="37749948" y="58829079"/>
          <a:ext cx="662940" cy="296059"/>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clientData/>
  </xdr:twoCellAnchor>
  <xdr:twoCellAnchor>
    <xdr:from>
      <xdr:col>61</xdr:col>
      <xdr:colOff>606369</xdr:colOff>
      <xdr:row>387</xdr:row>
      <xdr:rowOff>147077</xdr:rowOff>
    </xdr:from>
    <xdr:to>
      <xdr:col>63</xdr:col>
      <xdr:colOff>2722</xdr:colOff>
      <xdr:row>394</xdr:row>
      <xdr:rowOff>70130</xdr:rowOff>
    </xdr:to>
    <xdr:sp macro="" textlink="">
      <xdr:nvSpPr>
        <xdr:cNvPr id="1376" name="テキスト ボックス 98"/>
        <xdr:cNvSpPr txBox="1"/>
      </xdr:nvSpPr>
      <xdr:spPr>
        <a:xfrm>
          <a:off x="37791969" y="59125877"/>
          <a:ext cx="615553" cy="989853"/>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clientData/>
  </xdr:twoCellAnchor>
  <xdr:twoCellAnchor>
    <xdr:from>
      <xdr:col>30</xdr:col>
      <xdr:colOff>479586</xdr:colOff>
      <xdr:row>379</xdr:row>
      <xdr:rowOff>115601</xdr:rowOff>
    </xdr:from>
    <xdr:to>
      <xdr:col>44</xdr:col>
      <xdr:colOff>313460</xdr:colOff>
      <xdr:row>383</xdr:row>
      <xdr:rowOff>23629</xdr:rowOff>
    </xdr:to>
    <xdr:sp macro="" textlink="">
      <xdr:nvSpPr>
        <xdr:cNvPr id="1378" name="テキスト ボックス 104"/>
        <xdr:cNvSpPr txBox="1"/>
      </xdr:nvSpPr>
      <xdr:spPr>
        <a:xfrm>
          <a:off x="18767586" y="57875201"/>
          <a:ext cx="8368274" cy="51762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4</a:t>
          </a:r>
          <a:r>
            <a:rPr lang="ja-JP" altLang="en-US" sz="2800"/>
            <a:t>：</a:t>
          </a:r>
          <a:r>
            <a:rPr kumimoji="1" lang="ja-JP" altLang="en-US" sz="2800"/>
            <a:t>特殊妖精は</a:t>
          </a:r>
          <a:r>
            <a:rPr kumimoji="1" lang="en-US" altLang="ja-JP" sz="2800"/>
            <a:t>RB</a:t>
          </a:r>
          <a:r>
            <a:rPr kumimoji="1" lang="ja-JP" altLang="en-US" sz="2800"/>
            <a:t>ボタンで使用する。</a:t>
          </a:r>
        </a:p>
      </xdr:txBody>
    </xdr:sp>
    <xdr:clientData/>
  </xdr:twoCellAnchor>
  <xdr:twoCellAnchor>
    <xdr:from>
      <xdr:col>30</xdr:col>
      <xdr:colOff>498636</xdr:colOff>
      <xdr:row>384</xdr:row>
      <xdr:rowOff>134651</xdr:rowOff>
    </xdr:from>
    <xdr:to>
      <xdr:col>44</xdr:col>
      <xdr:colOff>332510</xdr:colOff>
      <xdr:row>388</xdr:row>
      <xdr:rowOff>42679</xdr:rowOff>
    </xdr:to>
    <xdr:sp macro="" textlink="">
      <xdr:nvSpPr>
        <xdr:cNvPr id="1379" name="テキスト ボックス 104"/>
        <xdr:cNvSpPr txBox="1"/>
      </xdr:nvSpPr>
      <xdr:spPr>
        <a:xfrm>
          <a:off x="18786636" y="58656251"/>
          <a:ext cx="8368274" cy="51762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5</a:t>
          </a:r>
          <a:r>
            <a:rPr lang="ja-JP" altLang="en-US" sz="2800"/>
            <a:t>：特殊妖精（ジャンプ大）で</a:t>
          </a:r>
          <a:r>
            <a:rPr kumimoji="1" lang="ja-JP" altLang="en-US" sz="2800"/>
            <a:t>高い壁を越える。</a:t>
          </a:r>
        </a:p>
      </xdr:txBody>
    </xdr:sp>
    <xdr:clientData/>
  </xdr:twoCellAnchor>
  <xdr:twoCellAnchor editAs="oneCell">
    <xdr:from>
      <xdr:col>56</xdr:col>
      <xdr:colOff>585355</xdr:colOff>
      <xdr:row>389</xdr:row>
      <xdr:rowOff>89867</xdr:rowOff>
    </xdr:from>
    <xdr:to>
      <xdr:col>60</xdr:col>
      <xdr:colOff>271402</xdr:colOff>
      <xdr:row>404</xdr:row>
      <xdr:rowOff>47885</xdr:rowOff>
    </xdr:to>
    <xdr:pic>
      <xdr:nvPicPr>
        <xdr:cNvPr id="1380" name="図 1379"/>
        <xdr:cNvPicPr>
          <a:picLocks noChangeAspect="1"/>
        </xdr:cNvPicPr>
      </xdr:nvPicPr>
      <xdr:blipFill rotWithShape="1">
        <a:blip xmlns:r="http://schemas.openxmlformats.org/officeDocument/2006/relationships" r:embed="rId30" cstate="print">
          <a:extLst>
            <a:ext uri="{BEBA8EAE-BF5A-486C-A8C5-ECC9F3942E4B}">
              <a14:imgProps xmlns:a14="http://schemas.microsoft.com/office/drawing/2010/main">
                <a14:imgLayer r:embed="rId31">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34722955" y="59373467"/>
          <a:ext cx="2124447" cy="2244018"/>
        </a:xfrm>
        <a:prstGeom prst="rect">
          <a:avLst/>
        </a:prstGeom>
        <a:effectLst>
          <a:glow rad="127000">
            <a:srgbClr val="92D050"/>
          </a:glow>
        </a:effectLst>
      </xdr:spPr>
    </xdr:pic>
    <xdr:clientData/>
  </xdr:twoCellAnchor>
  <xdr:twoCellAnchor>
    <xdr:from>
      <xdr:col>48</xdr:col>
      <xdr:colOff>608907</xdr:colOff>
      <xdr:row>392</xdr:row>
      <xdr:rowOff>54380</xdr:rowOff>
    </xdr:from>
    <xdr:to>
      <xdr:col>58</xdr:col>
      <xdr:colOff>213013</xdr:colOff>
      <xdr:row>402</xdr:row>
      <xdr:rowOff>96982</xdr:rowOff>
    </xdr:to>
    <xdr:sp macro="" textlink="">
      <xdr:nvSpPr>
        <xdr:cNvPr id="1381" name="テキスト ボックス 1380"/>
        <xdr:cNvSpPr txBox="1"/>
      </xdr:nvSpPr>
      <xdr:spPr>
        <a:xfrm>
          <a:off x="29869707" y="59795180"/>
          <a:ext cx="5700106" cy="15666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特殊妖精（ジャンプ大）</a:t>
          </a:r>
          <a:endParaRPr kumimoji="1" lang="en-US" altLang="ja-JP" sz="3200"/>
        </a:p>
        <a:p>
          <a:pPr algn="ctr"/>
          <a:r>
            <a:rPr kumimoji="1" lang="ja-JP" altLang="en-US" sz="3200"/>
            <a:t>イメージ</a:t>
          </a:r>
        </a:p>
      </xdr:txBody>
    </xdr:sp>
    <xdr:clientData/>
  </xdr:twoCellAnchor>
  <xdr:twoCellAnchor>
    <xdr:from>
      <xdr:col>65</xdr:col>
      <xdr:colOff>57150</xdr:colOff>
      <xdr:row>372</xdr:row>
      <xdr:rowOff>57150</xdr:rowOff>
    </xdr:from>
    <xdr:to>
      <xdr:col>74</xdr:col>
      <xdr:colOff>133350</xdr:colOff>
      <xdr:row>382</xdr:row>
      <xdr:rowOff>76200</xdr:rowOff>
    </xdr:to>
    <xdr:sp macro="" textlink="">
      <xdr:nvSpPr>
        <xdr:cNvPr id="1382" name="テキスト ボックス 1381"/>
        <xdr:cNvSpPr txBox="1"/>
      </xdr:nvSpPr>
      <xdr:spPr>
        <a:xfrm>
          <a:off x="39681150" y="56749950"/>
          <a:ext cx="5562600" cy="1543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入手後特殊妖精瓶特殊妖精を表示</a:t>
          </a:r>
        </a:p>
      </xdr:txBody>
    </xdr:sp>
    <xdr:clientData/>
  </xdr:twoCellAnchor>
  <xdr:twoCellAnchor>
    <xdr:from>
      <xdr:col>30</xdr:col>
      <xdr:colOff>498636</xdr:colOff>
      <xdr:row>389</xdr:row>
      <xdr:rowOff>72306</xdr:rowOff>
    </xdr:from>
    <xdr:to>
      <xdr:col>44</xdr:col>
      <xdr:colOff>332510</xdr:colOff>
      <xdr:row>395</xdr:row>
      <xdr:rowOff>86974</xdr:rowOff>
    </xdr:to>
    <xdr:sp macro="" textlink="">
      <xdr:nvSpPr>
        <xdr:cNvPr id="1383" name="テキスト ボックス 104"/>
        <xdr:cNvSpPr txBox="1"/>
      </xdr:nvSpPr>
      <xdr:spPr>
        <a:xfrm>
          <a:off x="18786636" y="59355906"/>
          <a:ext cx="8368274" cy="92906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6</a:t>
          </a:r>
          <a:r>
            <a:rPr lang="ja-JP" altLang="en-US" sz="2800"/>
            <a:t>：チュートリアル説明ステージ終了</a:t>
          </a:r>
          <a:endParaRPr lang="en-US" altLang="ja-JP" sz="2800"/>
        </a:p>
        <a:p>
          <a:r>
            <a:rPr kumimoji="1" lang="ja-JP" altLang="en-US" sz="2800"/>
            <a:t>チュートリアルステージへ。</a:t>
          </a:r>
          <a:endParaRPr kumimoji="1" lang="en-US" altLang="ja-JP" sz="2800"/>
        </a:p>
      </xdr:txBody>
    </xdr:sp>
    <xdr:clientData/>
  </xdr:twoCellAnchor>
  <xdr:twoCellAnchor>
    <xdr:from>
      <xdr:col>23</xdr:col>
      <xdr:colOff>4545</xdr:colOff>
      <xdr:row>35</xdr:row>
      <xdr:rowOff>834</xdr:rowOff>
    </xdr:from>
    <xdr:to>
      <xdr:col>26</xdr:col>
      <xdr:colOff>152716</xdr:colOff>
      <xdr:row>41</xdr:row>
      <xdr:rowOff>104195</xdr:rowOff>
    </xdr:to>
    <xdr:grpSp>
      <xdr:nvGrpSpPr>
        <xdr:cNvPr id="1384" name="グループ化 1383"/>
        <xdr:cNvGrpSpPr/>
      </xdr:nvGrpSpPr>
      <xdr:grpSpPr>
        <a:xfrm>
          <a:off x="14025345" y="5819743"/>
          <a:ext cx="1976971" cy="1100888"/>
          <a:chOff x="11576729" y="7620285"/>
          <a:chExt cx="6576305" cy="3423221"/>
        </a:xfrm>
      </xdr:grpSpPr>
      <xdr:pic>
        <xdr:nvPicPr>
          <xdr:cNvPr id="1385" name="図 1384"/>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11576729" y="7620285"/>
            <a:ext cx="5724639" cy="3423221"/>
          </a:xfrm>
          <a:prstGeom prst="rect">
            <a:avLst/>
          </a:prstGeom>
        </xdr:spPr>
      </xdr:pic>
      <xdr:sp macro="" textlink="">
        <xdr:nvSpPr>
          <xdr:cNvPr id="1386" name="妖精　L3を倒すと移動できるよ。"/>
          <xdr:cNvSpPr txBox="1"/>
        </xdr:nvSpPr>
        <xdr:spPr>
          <a:xfrm>
            <a:off x="14114435" y="8458019"/>
            <a:ext cx="4038599" cy="610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500">
                <a:solidFill>
                  <a:srgbClr val="FF0000"/>
                </a:solidFill>
              </a:rPr>
              <a:t>勇者さん！</a:t>
            </a:r>
            <a:endParaRPr kumimoji="1" lang="en-US" altLang="ja-JP" sz="500">
              <a:solidFill>
                <a:srgbClr val="FF0000"/>
              </a:solidFill>
            </a:endParaRPr>
          </a:p>
          <a:p>
            <a:r>
              <a:rPr kumimoji="1" lang="ja-JP" altLang="en-US" sz="500">
                <a:solidFill>
                  <a:srgbClr val="FF0000"/>
                </a:solidFill>
              </a:rPr>
              <a:t>これから操作説明をするよ</a:t>
            </a:r>
            <a:endParaRPr kumimoji="1" lang="en-US" altLang="ja-JP" sz="500">
              <a:solidFill>
                <a:srgbClr val="FF0000"/>
              </a:solidFill>
            </a:endParaRPr>
          </a:p>
          <a:p>
            <a:r>
              <a:rPr kumimoji="1" lang="ja-JP" altLang="en-US" sz="500">
                <a:solidFill>
                  <a:srgbClr val="FF0000"/>
                </a:solidFill>
              </a:rPr>
              <a:t>よく見て覚えてね！</a:t>
            </a:r>
          </a:p>
        </xdr:txBody>
      </xdr:sp>
    </xdr:grpSp>
    <xdr:clientData/>
  </xdr:twoCellAnchor>
  <xdr:twoCellAnchor>
    <xdr:from>
      <xdr:col>32</xdr:col>
      <xdr:colOff>320077</xdr:colOff>
      <xdr:row>33</xdr:row>
      <xdr:rowOff>145731</xdr:rowOff>
    </xdr:from>
    <xdr:to>
      <xdr:col>35</xdr:col>
      <xdr:colOff>484703</xdr:colOff>
      <xdr:row>41</xdr:row>
      <xdr:rowOff>92766</xdr:rowOff>
    </xdr:to>
    <xdr:pic>
      <xdr:nvPicPr>
        <xdr:cNvPr id="1390" name="ジャンプ"/>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19827277" y="5612253"/>
          <a:ext cx="1993426" cy="1272252"/>
        </a:xfrm>
        <a:prstGeom prst="rect">
          <a:avLst/>
        </a:prstGeom>
      </xdr:spPr>
    </xdr:pic>
    <xdr:clientData/>
  </xdr:twoCellAnchor>
  <xdr:twoCellAnchor>
    <xdr:from>
      <xdr:col>33</xdr:col>
      <xdr:colOff>538375</xdr:colOff>
      <xdr:row>36</xdr:row>
      <xdr:rowOff>34300</xdr:rowOff>
    </xdr:from>
    <xdr:to>
      <xdr:col>35</xdr:col>
      <xdr:colOff>425521</xdr:colOff>
      <xdr:row>37</xdr:row>
      <xdr:rowOff>47005</xdr:rowOff>
    </xdr:to>
    <xdr:sp macro="" textlink="">
      <xdr:nvSpPr>
        <xdr:cNvPr id="1391" name="Aボタンでジャンプができるよ。"/>
        <xdr:cNvSpPr txBox="1"/>
      </xdr:nvSpPr>
      <xdr:spPr>
        <a:xfrm>
          <a:off x="20655175" y="5997778"/>
          <a:ext cx="1106346" cy="178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600"/>
            <a:t>勇者さん！段差があるよ！</a:t>
          </a:r>
          <a:endParaRPr kumimoji="1" lang="en-US" altLang="ja-JP" sz="600"/>
        </a:p>
        <a:p>
          <a:r>
            <a:rPr kumimoji="1" lang="ja-JP" altLang="en-US" sz="600"/>
            <a:t>こういう時はジャンプだよ！</a:t>
          </a:r>
        </a:p>
      </xdr:txBody>
    </xdr:sp>
    <xdr:clientData/>
  </xdr:twoCellAnchor>
  <xdr:twoCellAnchor>
    <xdr:from>
      <xdr:col>41</xdr:col>
      <xdr:colOff>565243</xdr:colOff>
      <xdr:row>43</xdr:row>
      <xdr:rowOff>105975</xdr:rowOff>
    </xdr:from>
    <xdr:to>
      <xdr:col>45</xdr:col>
      <xdr:colOff>120269</xdr:colOff>
      <xdr:row>51</xdr:row>
      <xdr:rowOff>53009</xdr:rowOff>
    </xdr:to>
    <xdr:pic>
      <xdr:nvPicPr>
        <xdr:cNvPr id="1393" name="ジャンプ"/>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25558843" y="7229018"/>
          <a:ext cx="1993426" cy="1272252"/>
        </a:xfrm>
        <a:prstGeom prst="rect">
          <a:avLst/>
        </a:prstGeom>
      </xdr:spPr>
    </xdr:pic>
    <xdr:clientData/>
  </xdr:twoCellAnchor>
  <xdr:twoCellAnchor>
    <xdr:from>
      <xdr:col>41</xdr:col>
      <xdr:colOff>578494</xdr:colOff>
      <xdr:row>34</xdr:row>
      <xdr:rowOff>119227</xdr:rowOff>
    </xdr:from>
    <xdr:to>
      <xdr:col>45</xdr:col>
      <xdr:colOff>133520</xdr:colOff>
      <xdr:row>42</xdr:row>
      <xdr:rowOff>66262</xdr:rowOff>
    </xdr:to>
    <xdr:pic>
      <xdr:nvPicPr>
        <xdr:cNvPr id="1395" name="ジャンプ"/>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25572094" y="5751401"/>
          <a:ext cx="1993426" cy="1272252"/>
        </a:xfrm>
        <a:prstGeom prst="rect">
          <a:avLst/>
        </a:prstGeom>
      </xdr:spPr>
    </xdr:pic>
    <xdr:clientData/>
  </xdr:twoCellAnchor>
  <xdr:twoCellAnchor>
    <xdr:from>
      <xdr:col>43</xdr:col>
      <xdr:colOff>67922</xdr:colOff>
      <xdr:row>46</xdr:row>
      <xdr:rowOff>1169</xdr:rowOff>
    </xdr:from>
    <xdr:to>
      <xdr:col>45</xdr:col>
      <xdr:colOff>159025</xdr:colOff>
      <xdr:row>46</xdr:row>
      <xdr:rowOff>159026</xdr:rowOff>
    </xdr:to>
    <xdr:sp macro="" textlink="">
      <xdr:nvSpPr>
        <xdr:cNvPr id="1396" name="Aボタンでジャンプができるよ。"/>
        <xdr:cNvSpPr txBox="1"/>
      </xdr:nvSpPr>
      <xdr:spPr>
        <a:xfrm>
          <a:off x="26280722" y="7621169"/>
          <a:ext cx="1310303" cy="157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r>
            <a:rPr kumimoji="1" lang="ja-JP" altLang="en-US" sz="600"/>
            <a:t>だよね</a:t>
          </a:r>
          <a:endParaRPr kumimoji="1" lang="en-US" altLang="ja-JP" sz="600"/>
        </a:p>
        <a:p>
          <a:pPr algn="ctr"/>
          <a:r>
            <a:rPr kumimoji="1" lang="en-US" altLang="ja-JP" sz="600"/>
            <a:t>R3</a:t>
          </a:r>
          <a:r>
            <a:rPr kumimoji="1" lang="ja-JP" altLang="en-US" sz="600"/>
            <a:t>ボタンでカメラ操作ができるよ。</a:t>
          </a:r>
        </a:p>
      </xdr:txBody>
    </xdr:sp>
    <xdr:clientData/>
  </xdr:twoCellAnchor>
  <xdr:twoCellAnchor>
    <xdr:from>
      <xdr:col>43</xdr:col>
      <xdr:colOff>200444</xdr:colOff>
      <xdr:row>36</xdr:row>
      <xdr:rowOff>140317</xdr:rowOff>
    </xdr:from>
    <xdr:to>
      <xdr:col>45</xdr:col>
      <xdr:colOff>291547</xdr:colOff>
      <xdr:row>37</xdr:row>
      <xdr:rowOff>132522</xdr:rowOff>
    </xdr:to>
    <xdr:sp macro="" textlink="">
      <xdr:nvSpPr>
        <xdr:cNvPr id="1398" name="Aボタンでジャンプができるよ。"/>
        <xdr:cNvSpPr txBox="1"/>
      </xdr:nvSpPr>
      <xdr:spPr>
        <a:xfrm>
          <a:off x="26413244" y="6103795"/>
          <a:ext cx="1310303" cy="157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600"/>
            <a:t>勇者さん！カメラの操作が</a:t>
          </a:r>
          <a:endParaRPr kumimoji="1" lang="en-US" altLang="ja-JP" sz="600"/>
        </a:p>
        <a:p>
          <a:r>
            <a:rPr kumimoji="1" lang="ja-JP" altLang="en-US" sz="600"/>
            <a:t>出来たら良いと思わない？</a:t>
          </a:r>
          <a:endParaRPr kumimoji="1" lang="en-US" altLang="ja-JP" sz="600"/>
        </a:p>
      </xdr:txBody>
    </xdr:sp>
    <xdr:clientData/>
  </xdr:twoCellAnchor>
  <xdr:twoCellAnchor>
    <xdr:from>
      <xdr:col>43</xdr:col>
      <xdr:colOff>588523</xdr:colOff>
      <xdr:row>44</xdr:row>
      <xdr:rowOff>99391</xdr:rowOff>
    </xdr:from>
    <xdr:to>
      <xdr:col>44</xdr:col>
      <xdr:colOff>189519</xdr:colOff>
      <xdr:row>45</xdr:row>
      <xdr:rowOff>163355</xdr:rowOff>
    </xdr:to>
    <xdr:grpSp>
      <xdr:nvGrpSpPr>
        <xdr:cNvPr id="1399" name="グループ化 1398"/>
        <xdr:cNvGrpSpPr/>
      </xdr:nvGrpSpPr>
      <xdr:grpSpPr>
        <a:xfrm>
          <a:off x="26801323" y="7414591"/>
          <a:ext cx="210596" cy="230219"/>
          <a:chOff x="69378347" y="17283194"/>
          <a:chExt cx="1286277" cy="1314019"/>
        </a:xfrm>
      </xdr:grpSpPr>
      <xdr:sp macro="" textlink="">
        <xdr:nvSpPr>
          <xdr:cNvPr id="1400" name="円/楕円 1399"/>
          <xdr:cNvSpPr/>
        </xdr:nvSpPr>
        <xdr:spPr>
          <a:xfrm>
            <a:off x="69378347" y="17283194"/>
            <a:ext cx="1286277" cy="1314019"/>
          </a:xfrm>
          <a:prstGeom prst="ellipse">
            <a:avLst/>
          </a:prstGeom>
          <a:solidFill>
            <a:schemeClr val="tx1">
              <a:lumMod val="75000"/>
              <a:lumOff val="25000"/>
            </a:schemeClr>
          </a:solidFill>
          <a:ln>
            <a:solidFill>
              <a:schemeClr val="tx1"/>
            </a:solidFill>
          </a:ln>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800" b="1"/>
          </a:p>
        </xdr:txBody>
      </xdr:sp>
      <xdr:sp macro="" textlink="">
        <xdr:nvSpPr>
          <xdr:cNvPr id="1401" name="テキスト ボックス 51"/>
          <xdr:cNvSpPr txBox="1"/>
        </xdr:nvSpPr>
        <xdr:spPr>
          <a:xfrm>
            <a:off x="69398394" y="17348683"/>
            <a:ext cx="1200113" cy="1092888"/>
          </a:xfrm>
          <a:prstGeom prst="rect">
            <a:avLst/>
          </a:prstGeom>
          <a:noFill/>
          <a:effectLst>
            <a:outerShdw blurRad="12700" dist="50800" dir="5400000" algn="ctr" rotWithShape="0">
              <a:srgbClr val="000000">
                <a:alpha val="43137"/>
              </a:srgbClr>
            </a:outerShdw>
          </a:effectLst>
        </xdr:spPr>
        <xdr:style>
          <a:lnRef idx="0">
            <a:scrgbClr r="0" g="0" b="0"/>
          </a:lnRef>
          <a:fillRef idx="0">
            <a:scrgbClr r="0" g="0" b="0"/>
          </a:fillRef>
          <a:effectRef idx="0">
            <a:scrgbClr r="0" g="0" b="0"/>
          </a:effectRef>
          <a:fontRef idx="minor">
            <a:schemeClr val="tx1"/>
          </a:fontRef>
        </xdr:style>
        <xdr:txBody>
          <a:bodyPr wrap="square" rtlCol="0" anchor="ctr">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en-US" altLang="ja-JP" sz="500">
                <a:solidFill>
                  <a:schemeClr val="bg1"/>
                </a:solidFill>
              </a:rPr>
              <a:t>R3</a:t>
            </a:r>
            <a:endParaRPr lang="ja-JP" altLang="en-US" sz="1600">
              <a:solidFill>
                <a:schemeClr val="bg1"/>
              </a:solidFill>
            </a:endParaRPr>
          </a:p>
        </xdr:txBody>
      </xdr:sp>
    </xdr:grpSp>
    <xdr:clientData/>
  </xdr:twoCellAnchor>
  <xdr:twoCellAnchor>
    <xdr:from>
      <xdr:col>53</xdr:col>
      <xdr:colOff>282399</xdr:colOff>
      <xdr:row>134</xdr:row>
      <xdr:rowOff>91351</xdr:rowOff>
    </xdr:from>
    <xdr:to>
      <xdr:col>56</xdr:col>
      <xdr:colOff>350363</xdr:colOff>
      <xdr:row>136</xdr:row>
      <xdr:rowOff>148486</xdr:rowOff>
    </xdr:to>
    <xdr:sp macro="" textlink="">
      <xdr:nvSpPr>
        <xdr:cNvPr id="1402" name="テキスト ボックス 128"/>
        <xdr:cNvSpPr txBox="1"/>
      </xdr:nvSpPr>
      <xdr:spPr>
        <a:xfrm>
          <a:off x="32591199" y="22555111"/>
          <a:ext cx="1896764" cy="39241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そして</a:t>
          </a:r>
        </a:p>
      </xdr:txBody>
    </xdr:sp>
    <xdr:clientData/>
  </xdr:twoCellAnchor>
  <xdr:twoCellAnchor>
    <xdr:from>
      <xdr:col>56</xdr:col>
      <xdr:colOff>563880</xdr:colOff>
      <xdr:row>165</xdr:row>
      <xdr:rowOff>91440</xdr:rowOff>
    </xdr:from>
    <xdr:to>
      <xdr:col>58</xdr:col>
      <xdr:colOff>83820</xdr:colOff>
      <xdr:row>167</xdr:row>
      <xdr:rowOff>22860</xdr:rowOff>
    </xdr:to>
    <xdr:sp macro="" textlink="">
      <xdr:nvSpPr>
        <xdr:cNvPr id="1403" name="角丸四角形 1402"/>
        <xdr:cNvSpPr/>
      </xdr:nvSpPr>
      <xdr:spPr>
        <a:xfrm>
          <a:off x="34701480" y="27752040"/>
          <a:ext cx="739140" cy="2667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非表示</a:t>
          </a:r>
        </a:p>
      </xdr:txBody>
    </xdr:sp>
    <xdr:clientData/>
  </xdr:twoCellAnchor>
  <xdr:twoCellAnchor>
    <xdr:from>
      <xdr:col>61</xdr:col>
      <xdr:colOff>228600</xdr:colOff>
      <xdr:row>164</xdr:row>
      <xdr:rowOff>160020</xdr:rowOff>
    </xdr:from>
    <xdr:to>
      <xdr:col>62</xdr:col>
      <xdr:colOff>358140</xdr:colOff>
      <xdr:row>166</xdr:row>
      <xdr:rowOff>91440</xdr:rowOff>
    </xdr:to>
    <xdr:sp macro="" textlink="">
      <xdr:nvSpPr>
        <xdr:cNvPr id="1404" name="角丸四角形 1403"/>
        <xdr:cNvSpPr/>
      </xdr:nvSpPr>
      <xdr:spPr>
        <a:xfrm>
          <a:off x="37414200" y="27652980"/>
          <a:ext cx="739140" cy="2667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非表示</a:t>
          </a:r>
        </a:p>
      </xdr:txBody>
    </xdr:sp>
    <xdr:clientData/>
  </xdr:twoCellAnchor>
  <xdr:twoCellAnchor editAs="oneCell">
    <xdr:from>
      <xdr:col>57</xdr:col>
      <xdr:colOff>437266</xdr:colOff>
      <xdr:row>208</xdr:row>
      <xdr:rowOff>79864</xdr:rowOff>
    </xdr:from>
    <xdr:to>
      <xdr:col>63</xdr:col>
      <xdr:colOff>41467</xdr:colOff>
      <xdr:row>221</xdr:row>
      <xdr:rowOff>108060</xdr:rowOff>
    </xdr:to>
    <xdr:pic>
      <xdr:nvPicPr>
        <xdr:cNvPr id="1405" name="図 140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5184466" y="34948984"/>
          <a:ext cx="3261801" cy="2207516"/>
        </a:xfrm>
        <a:prstGeom prst="rect">
          <a:avLst/>
        </a:prstGeom>
      </xdr:spPr>
    </xdr:pic>
    <xdr:clientData/>
  </xdr:twoCellAnchor>
  <xdr:twoCellAnchor>
    <xdr:from>
      <xdr:col>62</xdr:col>
      <xdr:colOff>30480</xdr:colOff>
      <xdr:row>218</xdr:row>
      <xdr:rowOff>152400</xdr:rowOff>
    </xdr:from>
    <xdr:to>
      <xdr:col>63</xdr:col>
      <xdr:colOff>160020</xdr:colOff>
      <xdr:row>220</xdr:row>
      <xdr:rowOff>83820</xdr:rowOff>
    </xdr:to>
    <xdr:sp macro="" textlink="">
      <xdr:nvSpPr>
        <xdr:cNvPr id="1406" name="角丸四角形 1405"/>
        <xdr:cNvSpPr/>
      </xdr:nvSpPr>
      <xdr:spPr>
        <a:xfrm>
          <a:off x="37825680" y="36697920"/>
          <a:ext cx="739140" cy="2667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非表示</a:t>
          </a:r>
        </a:p>
      </xdr:txBody>
    </xdr:sp>
    <xdr:clientData/>
  </xdr:twoCellAnchor>
  <xdr:twoCellAnchor>
    <xdr:from>
      <xdr:col>46</xdr:col>
      <xdr:colOff>69272</xdr:colOff>
      <xdr:row>205</xdr:row>
      <xdr:rowOff>96982</xdr:rowOff>
    </xdr:from>
    <xdr:to>
      <xdr:col>46</xdr:col>
      <xdr:colOff>568036</xdr:colOff>
      <xdr:row>209</xdr:row>
      <xdr:rowOff>1</xdr:rowOff>
    </xdr:to>
    <xdr:sp macro="" textlink="">
      <xdr:nvSpPr>
        <xdr:cNvPr id="1407" name="下矢印 1406"/>
        <xdr:cNvSpPr/>
      </xdr:nvSpPr>
      <xdr:spPr>
        <a:xfrm>
          <a:off x="28110872" y="34179164"/>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69272</xdr:colOff>
      <xdr:row>220</xdr:row>
      <xdr:rowOff>96982</xdr:rowOff>
    </xdr:from>
    <xdr:to>
      <xdr:col>46</xdr:col>
      <xdr:colOff>568036</xdr:colOff>
      <xdr:row>224</xdr:row>
      <xdr:rowOff>1</xdr:rowOff>
    </xdr:to>
    <xdr:sp macro="" textlink="">
      <xdr:nvSpPr>
        <xdr:cNvPr id="1408" name="下矢印 1407"/>
        <xdr:cNvSpPr/>
      </xdr:nvSpPr>
      <xdr:spPr>
        <a:xfrm>
          <a:off x="28110872" y="36672982"/>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59</xdr:col>
      <xdr:colOff>609599</xdr:colOff>
      <xdr:row>206</xdr:row>
      <xdr:rowOff>1</xdr:rowOff>
    </xdr:from>
    <xdr:to>
      <xdr:col>60</xdr:col>
      <xdr:colOff>498763</xdr:colOff>
      <xdr:row>209</xdr:row>
      <xdr:rowOff>69274</xdr:rowOff>
    </xdr:to>
    <xdr:sp macro="" textlink="">
      <xdr:nvSpPr>
        <xdr:cNvPr id="1409" name="下矢印 1408"/>
        <xdr:cNvSpPr/>
      </xdr:nvSpPr>
      <xdr:spPr>
        <a:xfrm>
          <a:off x="36575999" y="34248437"/>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124690</xdr:colOff>
      <xdr:row>205</xdr:row>
      <xdr:rowOff>13854</xdr:rowOff>
    </xdr:from>
    <xdr:to>
      <xdr:col>54</xdr:col>
      <xdr:colOff>13854</xdr:colOff>
      <xdr:row>208</xdr:row>
      <xdr:rowOff>83128</xdr:rowOff>
    </xdr:to>
    <xdr:sp macro="" textlink="">
      <xdr:nvSpPr>
        <xdr:cNvPr id="1410" name="下矢印 1409"/>
        <xdr:cNvSpPr/>
      </xdr:nvSpPr>
      <xdr:spPr>
        <a:xfrm>
          <a:off x="32433490" y="34096036"/>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249381</xdr:colOff>
      <xdr:row>220</xdr:row>
      <xdr:rowOff>55418</xdr:rowOff>
    </xdr:from>
    <xdr:to>
      <xdr:col>54</xdr:col>
      <xdr:colOff>138545</xdr:colOff>
      <xdr:row>223</xdr:row>
      <xdr:rowOff>124691</xdr:rowOff>
    </xdr:to>
    <xdr:sp macro="" textlink="">
      <xdr:nvSpPr>
        <xdr:cNvPr id="1411" name="下矢印 1410"/>
        <xdr:cNvSpPr/>
      </xdr:nvSpPr>
      <xdr:spPr>
        <a:xfrm>
          <a:off x="32558181" y="36631418"/>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360218</xdr:colOff>
      <xdr:row>201</xdr:row>
      <xdr:rowOff>69272</xdr:rowOff>
    </xdr:from>
    <xdr:to>
      <xdr:col>51</xdr:col>
      <xdr:colOff>83127</xdr:colOff>
      <xdr:row>228</xdr:row>
      <xdr:rowOff>0</xdr:rowOff>
    </xdr:to>
    <xdr:sp macro="" textlink="">
      <xdr:nvSpPr>
        <xdr:cNvPr id="1412" name="曲折矢印 1411"/>
        <xdr:cNvSpPr/>
      </xdr:nvSpPr>
      <xdr:spPr>
        <a:xfrm>
          <a:off x="30230618" y="33486436"/>
          <a:ext cx="942109" cy="4419600"/>
        </a:xfrm>
        <a:prstGeom prst="ben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56</xdr:col>
      <xdr:colOff>360218</xdr:colOff>
      <xdr:row>200</xdr:row>
      <xdr:rowOff>124690</xdr:rowOff>
    </xdr:from>
    <xdr:to>
      <xdr:col>58</xdr:col>
      <xdr:colOff>83127</xdr:colOff>
      <xdr:row>227</xdr:row>
      <xdr:rowOff>55417</xdr:rowOff>
    </xdr:to>
    <xdr:sp macro="" textlink="">
      <xdr:nvSpPr>
        <xdr:cNvPr id="1413" name="曲折矢印 1412"/>
        <xdr:cNvSpPr/>
      </xdr:nvSpPr>
      <xdr:spPr>
        <a:xfrm>
          <a:off x="34497818" y="33375599"/>
          <a:ext cx="942109" cy="4419600"/>
        </a:xfrm>
        <a:prstGeom prst="ben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57</xdr:col>
      <xdr:colOff>166092</xdr:colOff>
      <xdr:row>221</xdr:row>
      <xdr:rowOff>98608</xdr:rowOff>
    </xdr:from>
    <xdr:to>
      <xdr:col>64</xdr:col>
      <xdr:colOff>409336</xdr:colOff>
      <xdr:row>225</xdr:row>
      <xdr:rowOff>4657</xdr:rowOff>
    </xdr:to>
    <xdr:sp macro="" textlink="">
      <xdr:nvSpPr>
        <xdr:cNvPr id="1414" name="テキスト ボックス 227"/>
        <xdr:cNvSpPr txBox="1"/>
      </xdr:nvSpPr>
      <xdr:spPr>
        <a:xfrm>
          <a:off x="34913292" y="36184751"/>
          <a:ext cx="4510444" cy="559192"/>
        </a:xfrm>
        <a:prstGeom prst="rect">
          <a:avLst/>
        </a:prstGeom>
        <a:noFill/>
      </xdr:spPr>
      <xdr:txBody>
        <a:bodyPr wrap="square" rtlCol="0" anchor="ctr">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2800"/>
            <a:t>妖精捕獲へ。</a:t>
          </a:r>
        </a:p>
      </xdr:txBody>
    </xdr:sp>
    <xdr:clientData/>
  </xdr:twoCellAnchor>
  <xdr:twoCellAnchor>
    <xdr:from>
      <xdr:col>36</xdr:col>
      <xdr:colOff>304799</xdr:colOff>
      <xdr:row>321</xdr:row>
      <xdr:rowOff>76199</xdr:rowOff>
    </xdr:from>
    <xdr:to>
      <xdr:col>37</xdr:col>
      <xdr:colOff>272142</xdr:colOff>
      <xdr:row>325</xdr:row>
      <xdr:rowOff>10885</xdr:rowOff>
    </xdr:to>
    <xdr:sp macro="" textlink="">
      <xdr:nvSpPr>
        <xdr:cNvPr id="1415" name="右矢印 1414"/>
        <xdr:cNvSpPr/>
      </xdr:nvSpPr>
      <xdr:spPr>
        <a:xfrm>
          <a:off x="22250399" y="48996599"/>
          <a:ext cx="576943" cy="54428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43</xdr:col>
      <xdr:colOff>141514</xdr:colOff>
      <xdr:row>321</xdr:row>
      <xdr:rowOff>43543</xdr:rowOff>
    </xdr:from>
    <xdr:to>
      <xdr:col>44</xdr:col>
      <xdr:colOff>108857</xdr:colOff>
      <xdr:row>324</xdr:row>
      <xdr:rowOff>130629</xdr:rowOff>
    </xdr:to>
    <xdr:sp macro="" textlink="">
      <xdr:nvSpPr>
        <xdr:cNvPr id="1416" name="右矢印 1415"/>
        <xdr:cNvSpPr/>
      </xdr:nvSpPr>
      <xdr:spPr>
        <a:xfrm>
          <a:off x="26354314" y="48963943"/>
          <a:ext cx="576943" cy="54428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370114</xdr:colOff>
      <xdr:row>321</xdr:row>
      <xdr:rowOff>21771</xdr:rowOff>
    </xdr:from>
    <xdr:to>
      <xdr:col>50</xdr:col>
      <xdr:colOff>337457</xdr:colOff>
      <xdr:row>324</xdr:row>
      <xdr:rowOff>108857</xdr:rowOff>
    </xdr:to>
    <xdr:sp macro="" textlink="">
      <xdr:nvSpPr>
        <xdr:cNvPr id="1417" name="右矢印 1416"/>
        <xdr:cNvSpPr/>
      </xdr:nvSpPr>
      <xdr:spPr>
        <a:xfrm>
          <a:off x="30240514" y="48942171"/>
          <a:ext cx="576943" cy="54428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44</xdr:col>
      <xdr:colOff>513562</xdr:colOff>
      <xdr:row>369</xdr:row>
      <xdr:rowOff>50794</xdr:rowOff>
    </xdr:from>
    <xdr:to>
      <xdr:col>50</xdr:col>
      <xdr:colOff>263236</xdr:colOff>
      <xdr:row>381</xdr:row>
      <xdr:rowOff>109848</xdr:rowOff>
    </xdr:to>
    <xdr:pic>
      <xdr:nvPicPr>
        <xdr:cNvPr id="1419" name="図 1418"/>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7335962" y="56286394"/>
          <a:ext cx="3407274" cy="1887854"/>
        </a:xfrm>
        <a:prstGeom prst="rect">
          <a:avLst/>
        </a:prstGeom>
      </xdr:spPr>
    </xdr:pic>
    <xdr:clientData/>
  </xdr:twoCellAnchor>
  <xdr:twoCellAnchor>
    <xdr:from>
      <xdr:col>44</xdr:col>
      <xdr:colOff>533400</xdr:colOff>
      <xdr:row>371</xdr:row>
      <xdr:rowOff>51955</xdr:rowOff>
    </xdr:from>
    <xdr:to>
      <xdr:col>50</xdr:col>
      <xdr:colOff>57150</xdr:colOff>
      <xdr:row>380</xdr:row>
      <xdr:rowOff>13855</xdr:rowOff>
    </xdr:to>
    <xdr:sp macro="" textlink="">
      <xdr:nvSpPr>
        <xdr:cNvPr id="1420" name="台形 1419"/>
        <xdr:cNvSpPr/>
      </xdr:nvSpPr>
      <xdr:spPr>
        <a:xfrm>
          <a:off x="27355800" y="56592355"/>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47</xdr:col>
      <xdr:colOff>129740</xdr:colOff>
      <xdr:row>369</xdr:row>
      <xdr:rowOff>133113</xdr:rowOff>
    </xdr:from>
    <xdr:to>
      <xdr:col>50</xdr:col>
      <xdr:colOff>167808</xdr:colOff>
      <xdr:row>379</xdr:row>
      <xdr:rowOff>87206</xdr:rowOff>
    </xdr:to>
    <xdr:sp macro="" textlink="">
      <xdr:nvSpPr>
        <xdr:cNvPr id="1421" name="円形吹き出し 1420"/>
        <xdr:cNvSpPr/>
      </xdr:nvSpPr>
      <xdr:spPr>
        <a:xfrm>
          <a:off x="28780940" y="56368713"/>
          <a:ext cx="1866868" cy="1478093"/>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45</xdr:col>
      <xdr:colOff>104067</xdr:colOff>
      <xdr:row>372</xdr:row>
      <xdr:rowOff>131905</xdr:rowOff>
    </xdr:from>
    <xdr:to>
      <xdr:col>46</xdr:col>
      <xdr:colOff>538415</xdr:colOff>
      <xdr:row>379</xdr:row>
      <xdr:rowOff>109053</xdr:rowOff>
    </xdr:to>
    <xdr:pic>
      <xdr:nvPicPr>
        <xdr:cNvPr id="1422" name="図 142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536067" y="56824705"/>
          <a:ext cx="1043948" cy="1043948"/>
        </a:xfrm>
        <a:prstGeom prst="rect">
          <a:avLst/>
        </a:prstGeom>
        <a:effectLst>
          <a:glow rad="127000">
            <a:srgbClr val="FF99FF"/>
          </a:glow>
        </a:effectLst>
      </xdr:spPr>
    </xdr:pic>
    <xdr:clientData/>
  </xdr:twoCellAnchor>
  <xdr:twoCellAnchor>
    <xdr:from>
      <xdr:col>30</xdr:col>
      <xdr:colOff>531541</xdr:colOff>
      <xdr:row>375</xdr:row>
      <xdr:rowOff>3031</xdr:rowOff>
    </xdr:from>
    <xdr:to>
      <xdr:col>44</xdr:col>
      <xdr:colOff>365415</xdr:colOff>
      <xdr:row>378</xdr:row>
      <xdr:rowOff>68653</xdr:rowOff>
    </xdr:to>
    <xdr:sp macro="" textlink="">
      <xdr:nvSpPr>
        <xdr:cNvPr id="1423" name="テキスト ボックス 104"/>
        <xdr:cNvSpPr txBox="1"/>
      </xdr:nvSpPr>
      <xdr:spPr>
        <a:xfrm>
          <a:off x="18819541" y="57153031"/>
          <a:ext cx="8368274" cy="52282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a:t>
          </a:r>
          <a:r>
            <a:rPr kumimoji="1" lang="ja-JP" altLang="en-US" sz="2800"/>
            <a:t>特殊妖精入手後、ナビ妖精の説明開始（台詞①）。</a:t>
          </a:r>
        </a:p>
      </xdr:txBody>
    </xdr:sp>
    <xdr:clientData/>
  </xdr:twoCellAnchor>
  <xdr:twoCellAnchor>
    <xdr:from>
      <xdr:col>46</xdr:col>
      <xdr:colOff>332508</xdr:colOff>
      <xdr:row>371</xdr:row>
      <xdr:rowOff>45028</xdr:rowOff>
    </xdr:from>
    <xdr:to>
      <xdr:col>51</xdr:col>
      <xdr:colOff>166254</xdr:colOff>
      <xdr:row>382</xdr:row>
      <xdr:rowOff>76200</xdr:rowOff>
    </xdr:to>
    <xdr:sp macro="" textlink="">
      <xdr:nvSpPr>
        <xdr:cNvPr id="1424" name="テキスト ボックス 1423"/>
        <xdr:cNvSpPr txBox="1"/>
      </xdr:nvSpPr>
      <xdr:spPr>
        <a:xfrm>
          <a:off x="28374108" y="56585428"/>
          <a:ext cx="2881746" cy="1707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勇者さん！</a:t>
          </a:r>
          <a:endParaRPr kumimoji="1" lang="en-US" altLang="ja-JP" sz="1600"/>
        </a:p>
        <a:p>
          <a:pPr algn="ctr"/>
          <a:r>
            <a:rPr kumimoji="1" lang="ja-JP" altLang="en-US" sz="1600"/>
            <a:t>この特殊妖精の力を借りると大ジャンプができるみたい！</a:t>
          </a:r>
          <a:endParaRPr kumimoji="1" lang="en-US" altLang="ja-JP" sz="1600"/>
        </a:p>
      </xdr:txBody>
    </xdr:sp>
    <xdr:clientData/>
  </xdr:twoCellAnchor>
  <xdr:twoCellAnchor editAs="oneCell">
    <xdr:from>
      <xdr:col>44</xdr:col>
      <xdr:colOff>541271</xdr:colOff>
      <xdr:row>384</xdr:row>
      <xdr:rowOff>64649</xdr:rowOff>
    </xdr:from>
    <xdr:to>
      <xdr:col>50</xdr:col>
      <xdr:colOff>290945</xdr:colOff>
      <xdr:row>396</xdr:row>
      <xdr:rowOff>123703</xdr:rowOff>
    </xdr:to>
    <xdr:pic>
      <xdr:nvPicPr>
        <xdr:cNvPr id="1425" name="図 142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7363671" y="58586249"/>
          <a:ext cx="3407274" cy="1887854"/>
        </a:xfrm>
        <a:prstGeom prst="rect">
          <a:avLst/>
        </a:prstGeom>
      </xdr:spPr>
    </xdr:pic>
    <xdr:clientData/>
  </xdr:twoCellAnchor>
  <xdr:twoCellAnchor>
    <xdr:from>
      <xdr:col>44</xdr:col>
      <xdr:colOff>561109</xdr:colOff>
      <xdr:row>386</xdr:row>
      <xdr:rowOff>65810</xdr:rowOff>
    </xdr:from>
    <xdr:to>
      <xdr:col>50</xdr:col>
      <xdr:colOff>84859</xdr:colOff>
      <xdr:row>395</xdr:row>
      <xdr:rowOff>27710</xdr:rowOff>
    </xdr:to>
    <xdr:sp macro="" textlink="">
      <xdr:nvSpPr>
        <xdr:cNvPr id="1426" name="台形 1425"/>
        <xdr:cNvSpPr/>
      </xdr:nvSpPr>
      <xdr:spPr>
        <a:xfrm>
          <a:off x="27383509" y="58892210"/>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47</xdr:col>
      <xdr:colOff>157449</xdr:colOff>
      <xdr:row>384</xdr:row>
      <xdr:rowOff>146968</xdr:rowOff>
    </xdr:from>
    <xdr:to>
      <xdr:col>50</xdr:col>
      <xdr:colOff>195517</xdr:colOff>
      <xdr:row>394</xdr:row>
      <xdr:rowOff>101061</xdr:rowOff>
    </xdr:to>
    <xdr:sp macro="" textlink="">
      <xdr:nvSpPr>
        <xdr:cNvPr id="1427" name="円形吹き出し 1426"/>
        <xdr:cNvSpPr/>
      </xdr:nvSpPr>
      <xdr:spPr>
        <a:xfrm>
          <a:off x="28808649" y="58668568"/>
          <a:ext cx="1866868" cy="1478093"/>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45</xdr:col>
      <xdr:colOff>131776</xdr:colOff>
      <xdr:row>387</xdr:row>
      <xdr:rowOff>145759</xdr:rowOff>
    </xdr:from>
    <xdr:to>
      <xdr:col>46</xdr:col>
      <xdr:colOff>566124</xdr:colOff>
      <xdr:row>394</xdr:row>
      <xdr:rowOff>122908</xdr:rowOff>
    </xdr:to>
    <xdr:pic>
      <xdr:nvPicPr>
        <xdr:cNvPr id="1428" name="図 1427"/>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563776" y="59124559"/>
          <a:ext cx="1043948" cy="1043949"/>
        </a:xfrm>
        <a:prstGeom prst="rect">
          <a:avLst/>
        </a:prstGeom>
        <a:effectLst>
          <a:glow rad="127000">
            <a:srgbClr val="FF99FF"/>
          </a:glow>
        </a:effectLst>
      </xdr:spPr>
    </xdr:pic>
    <xdr:clientData/>
  </xdr:twoCellAnchor>
  <xdr:twoCellAnchor>
    <xdr:from>
      <xdr:col>46</xdr:col>
      <xdr:colOff>41562</xdr:colOff>
      <xdr:row>386</xdr:row>
      <xdr:rowOff>114301</xdr:rowOff>
    </xdr:from>
    <xdr:to>
      <xdr:col>52</xdr:col>
      <xdr:colOff>96981</xdr:colOff>
      <xdr:row>398</xdr:row>
      <xdr:rowOff>6928</xdr:rowOff>
    </xdr:to>
    <xdr:sp macro="" textlink="">
      <xdr:nvSpPr>
        <xdr:cNvPr id="1429" name="テキスト ボックス 1428"/>
        <xdr:cNvSpPr txBox="1"/>
      </xdr:nvSpPr>
      <xdr:spPr>
        <a:xfrm>
          <a:off x="28083162" y="58940701"/>
          <a:ext cx="3713019" cy="17214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この力であの崖を登りましよょう！</a:t>
          </a:r>
          <a:endParaRPr kumimoji="1" lang="en-US" altLang="ja-JP" sz="1600"/>
        </a:p>
        <a:p>
          <a:pPr algn="ctr"/>
          <a:r>
            <a:rPr kumimoji="1" lang="ja-JP" altLang="en-US" sz="1600"/>
            <a:t>特殊妖精の力を借りられる時間は限られているから気をつけてね！</a:t>
          </a:r>
          <a:endParaRPr kumimoji="1" lang="en-US" altLang="ja-JP" sz="1600"/>
        </a:p>
        <a:p>
          <a:pPr algn="ctr"/>
          <a:r>
            <a:rPr kumimoji="1" lang="ja-JP" altLang="en-US" sz="1600"/>
            <a:t>特殊妖精の力を借りるには</a:t>
          </a:r>
          <a:r>
            <a:rPr kumimoji="1" lang="en-US" altLang="ja-JP" sz="1600"/>
            <a:t>RB</a:t>
          </a:r>
          <a:r>
            <a:rPr kumimoji="1" lang="ja-JP" altLang="en-US" sz="1600"/>
            <a:t>ボタンよ！</a:t>
          </a:r>
          <a:endParaRPr kumimoji="1" lang="en-US" altLang="ja-JP" sz="1600"/>
        </a:p>
        <a:p>
          <a:pPr algn="ctr"/>
          <a:endParaRPr kumimoji="1" lang="en-US" altLang="ja-JP" sz="1600"/>
        </a:p>
      </xdr:txBody>
    </xdr:sp>
    <xdr:clientData/>
  </xdr:twoCellAnchor>
  <xdr:twoCellAnchor>
    <xdr:from>
      <xdr:col>48</xdr:col>
      <xdr:colOff>217985</xdr:colOff>
      <xdr:row>391</xdr:row>
      <xdr:rowOff>99660</xdr:rowOff>
    </xdr:from>
    <xdr:to>
      <xdr:col>49</xdr:col>
      <xdr:colOff>271325</xdr:colOff>
      <xdr:row>393</xdr:row>
      <xdr:rowOff>90920</xdr:rowOff>
    </xdr:to>
    <xdr:sp macro="" textlink="">
      <xdr:nvSpPr>
        <xdr:cNvPr id="1430" name="角丸四角形 1429"/>
        <xdr:cNvSpPr/>
      </xdr:nvSpPr>
      <xdr:spPr>
        <a:xfrm>
          <a:off x="29478785" y="59688060"/>
          <a:ext cx="662940" cy="296060"/>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clientData/>
  </xdr:twoCellAnchor>
  <xdr:twoCellAnchor>
    <xdr:from>
      <xdr:col>46</xdr:col>
      <xdr:colOff>429488</xdr:colOff>
      <xdr:row>366</xdr:row>
      <xdr:rowOff>64078</xdr:rowOff>
    </xdr:from>
    <xdr:to>
      <xdr:col>48</xdr:col>
      <xdr:colOff>415633</xdr:colOff>
      <xdr:row>368</xdr:row>
      <xdr:rowOff>128155</xdr:rowOff>
    </xdr:to>
    <xdr:sp macro="" textlink="">
      <xdr:nvSpPr>
        <xdr:cNvPr id="1431" name="テキスト ボックス 1430"/>
        <xdr:cNvSpPr txBox="1"/>
      </xdr:nvSpPr>
      <xdr:spPr>
        <a:xfrm>
          <a:off x="28471088" y="55842478"/>
          <a:ext cx="1205345" cy="3688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台詞①</a:t>
          </a:r>
        </a:p>
      </xdr:txBody>
    </xdr:sp>
    <xdr:clientData/>
  </xdr:twoCellAnchor>
  <xdr:twoCellAnchor>
    <xdr:from>
      <xdr:col>46</xdr:col>
      <xdr:colOff>484906</xdr:colOff>
      <xdr:row>396</xdr:row>
      <xdr:rowOff>77933</xdr:rowOff>
    </xdr:from>
    <xdr:to>
      <xdr:col>48</xdr:col>
      <xdr:colOff>471051</xdr:colOff>
      <xdr:row>398</xdr:row>
      <xdr:rowOff>142009</xdr:rowOff>
    </xdr:to>
    <xdr:sp macro="" textlink="">
      <xdr:nvSpPr>
        <xdr:cNvPr id="1432" name="テキスト ボックス 1431"/>
        <xdr:cNvSpPr txBox="1"/>
      </xdr:nvSpPr>
      <xdr:spPr>
        <a:xfrm>
          <a:off x="28526506" y="60428333"/>
          <a:ext cx="1205345" cy="3688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台詞②</a:t>
          </a:r>
        </a:p>
      </xdr:txBody>
    </xdr:sp>
    <xdr:clientData/>
  </xdr:twoCellAnchor>
  <xdr:twoCellAnchor>
    <xdr:from>
      <xdr:col>47</xdr:col>
      <xdr:colOff>191491</xdr:colOff>
      <xdr:row>380</xdr:row>
      <xdr:rowOff>148939</xdr:rowOff>
    </xdr:from>
    <xdr:to>
      <xdr:col>48</xdr:col>
      <xdr:colOff>169719</xdr:colOff>
      <xdr:row>384</xdr:row>
      <xdr:rowOff>86595</xdr:rowOff>
    </xdr:to>
    <xdr:sp macro="" textlink="">
      <xdr:nvSpPr>
        <xdr:cNvPr id="1433" name="右矢印 1432"/>
        <xdr:cNvSpPr/>
      </xdr:nvSpPr>
      <xdr:spPr>
        <a:xfrm rot="5400000">
          <a:off x="28862977" y="58040653"/>
          <a:ext cx="547256" cy="58782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581669</xdr:colOff>
      <xdr:row>240</xdr:row>
      <xdr:rowOff>19651</xdr:rowOff>
    </xdr:from>
    <xdr:to>
      <xdr:col>65</xdr:col>
      <xdr:colOff>356506</xdr:colOff>
      <xdr:row>289</xdr:row>
      <xdr:rowOff>130628</xdr:rowOff>
    </xdr:to>
    <xdr:sp macro="" textlink="">
      <xdr:nvSpPr>
        <xdr:cNvPr id="1434" name="正方形/長方形 1433"/>
        <xdr:cNvSpPr/>
      </xdr:nvSpPr>
      <xdr:spPr>
        <a:xfrm>
          <a:off x="17040869" y="41167651"/>
          <a:ext cx="22939637" cy="8512027"/>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36</xdr:col>
      <xdr:colOff>184910</xdr:colOff>
      <xdr:row>240</xdr:row>
      <xdr:rowOff>133343</xdr:rowOff>
    </xdr:from>
    <xdr:to>
      <xdr:col>43</xdr:col>
      <xdr:colOff>66131</xdr:colOff>
      <xdr:row>244</xdr:row>
      <xdr:rowOff>6735</xdr:rowOff>
    </xdr:to>
    <xdr:sp macro="" textlink="">
      <xdr:nvSpPr>
        <xdr:cNvPr id="1435" name="テキスト ボックス 215"/>
        <xdr:cNvSpPr txBox="1"/>
      </xdr:nvSpPr>
      <xdr:spPr>
        <a:xfrm>
          <a:off x="22130510" y="41281343"/>
          <a:ext cx="414842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６妖精の捕獲</a:t>
          </a:r>
          <a:endParaRPr lang="en-US" altLang="ja-JP" sz="2800">
            <a:solidFill>
              <a:srgbClr val="FF0000"/>
            </a:solidFill>
          </a:endParaRPr>
        </a:p>
      </xdr:txBody>
    </xdr:sp>
    <xdr:clientData/>
  </xdr:twoCellAnchor>
  <xdr:twoCellAnchor editAs="oneCell">
    <xdr:from>
      <xdr:col>48</xdr:col>
      <xdr:colOff>581890</xdr:colOff>
      <xdr:row>257</xdr:row>
      <xdr:rowOff>91071</xdr:rowOff>
    </xdr:from>
    <xdr:to>
      <xdr:col>54</xdr:col>
      <xdr:colOff>335971</xdr:colOff>
      <xdr:row>271</xdr:row>
      <xdr:rowOff>51087</xdr:rowOff>
    </xdr:to>
    <xdr:pic>
      <xdr:nvPicPr>
        <xdr:cNvPr id="1436" name="図 143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9842690" y="42818489"/>
          <a:ext cx="3411681" cy="2287580"/>
        </a:xfrm>
        <a:prstGeom prst="rect">
          <a:avLst/>
        </a:prstGeom>
      </xdr:spPr>
    </xdr:pic>
    <xdr:clientData/>
  </xdr:twoCellAnchor>
  <xdr:twoCellAnchor>
    <xdr:from>
      <xdr:col>29</xdr:col>
      <xdr:colOff>263596</xdr:colOff>
      <xdr:row>247</xdr:row>
      <xdr:rowOff>140369</xdr:rowOff>
    </xdr:from>
    <xdr:to>
      <xdr:col>46</xdr:col>
      <xdr:colOff>552450</xdr:colOff>
      <xdr:row>251</xdr:row>
      <xdr:rowOff>13761</xdr:rowOff>
    </xdr:to>
    <xdr:sp macro="" textlink="">
      <xdr:nvSpPr>
        <xdr:cNvPr id="1438" name="テキスト ボックス 224"/>
        <xdr:cNvSpPr txBox="1"/>
      </xdr:nvSpPr>
      <xdr:spPr>
        <a:xfrm>
          <a:off x="17941996" y="4248851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：生命力、パワー、スピードの妖精を</a:t>
          </a:r>
          <a:r>
            <a:rPr lang="en-US" altLang="ja-JP" sz="2800"/>
            <a:t>5</a:t>
          </a:r>
          <a:r>
            <a:rPr lang="ja-JP" altLang="en-US" sz="2800"/>
            <a:t>匹ずつフィールドに出現させる。</a:t>
          </a:r>
          <a:endParaRPr lang="en-US" altLang="ja-JP" sz="2800"/>
        </a:p>
      </xdr:txBody>
    </xdr:sp>
    <xdr:clientData/>
  </xdr:twoCellAnchor>
  <xdr:twoCellAnchor>
    <xdr:from>
      <xdr:col>29</xdr:col>
      <xdr:colOff>244546</xdr:colOff>
      <xdr:row>252</xdr:row>
      <xdr:rowOff>121319</xdr:rowOff>
    </xdr:from>
    <xdr:to>
      <xdr:col>46</xdr:col>
      <xdr:colOff>533400</xdr:colOff>
      <xdr:row>255</xdr:row>
      <xdr:rowOff>166161</xdr:rowOff>
    </xdr:to>
    <xdr:sp macro="" textlink="">
      <xdr:nvSpPr>
        <xdr:cNvPr id="1439" name="テキスト ボックス 224"/>
        <xdr:cNvSpPr txBox="1"/>
      </xdr:nvSpPr>
      <xdr:spPr>
        <a:xfrm>
          <a:off x="17922946" y="4332671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：フィールドにいる妖精を全部捕獲でナビ妖精の説明。</a:t>
          </a:r>
          <a:endParaRPr lang="en-US" altLang="ja-JP" sz="2800"/>
        </a:p>
      </xdr:txBody>
    </xdr:sp>
    <xdr:clientData/>
  </xdr:twoCellAnchor>
  <xdr:twoCellAnchor>
    <xdr:from>
      <xdr:col>29</xdr:col>
      <xdr:colOff>225496</xdr:colOff>
      <xdr:row>257</xdr:row>
      <xdr:rowOff>102269</xdr:rowOff>
    </xdr:from>
    <xdr:to>
      <xdr:col>46</xdr:col>
      <xdr:colOff>514350</xdr:colOff>
      <xdr:row>260</xdr:row>
      <xdr:rowOff>147111</xdr:rowOff>
    </xdr:to>
    <xdr:sp macro="" textlink="">
      <xdr:nvSpPr>
        <xdr:cNvPr id="1440" name="テキスト ボックス 224"/>
        <xdr:cNvSpPr txBox="1"/>
      </xdr:nvSpPr>
      <xdr:spPr>
        <a:xfrm>
          <a:off x="17903896" y="4416491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：ナビ妖精の説明後、モンスターとの戦闘再開。</a:t>
          </a:r>
          <a:endParaRPr lang="en-US" altLang="ja-JP" sz="2800"/>
        </a:p>
      </xdr:txBody>
    </xdr:sp>
    <xdr:clientData/>
  </xdr:twoCellAnchor>
  <xdr:twoCellAnchor>
    <xdr:from>
      <xdr:col>29</xdr:col>
      <xdr:colOff>206446</xdr:colOff>
      <xdr:row>265</xdr:row>
      <xdr:rowOff>83219</xdr:rowOff>
    </xdr:from>
    <xdr:to>
      <xdr:col>46</xdr:col>
      <xdr:colOff>495300</xdr:colOff>
      <xdr:row>268</xdr:row>
      <xdr:rowOff>128061</xdr:rowOff>
    </xdr:to>
    <xdr:sp macro="" textlink="">
      <xdr:nvSpPr>
        <xdr:cNvPr id="1441" name="テキスト ボックス 224"/>
        <xdr:cNvSpPr txBox="1"/>
      </xdr:nvSpPr>
      <xdr:spPr>
        <a:xfrm>
          <a:off x="17884846" y="4551746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４：モンスターはワンパン。</a:t>
          </a:r>
          <a:endParaRPr lang="en-US" altLang="ja-JP" sz="2800"/>
        </a:p>
      </xdr:txBody>
    </xdr:sp>
    <xdr:clientData/>
  </xdr:twoCellAnchor>
  <xdr:twoCellAnchor>
    <xdr:from>
      <xdr:col>36</xdr:col>
      <xdr:colOff>299210</xdr:colOff>
      <xdr:row>262</xdr:row>
      <xdr:rowOff>152393</xdr:rowOff>
    </xdr:from>
    <xdr:to>
      <xdr:col>43</xdr:col>
      <xdr:colOff>180431</xdr:colOff>
      <xdr:row>266</xdr:row>
      <xdr:rowOff>25785</xdr:rowOff>
    </xdr:to>
    <xdr:sp macro="" textlink="">
      <xdr:nvSpPr>
        <xdr:cNvPr id="1442" name="テキスト ボックス 215"/>
        <xdr:cNvSpPr txBox="1"/>
      </xdr:nvSpPr>
      <xdr:spPr>
        <a:xfrm>
          <a:off x="22244810" y="45072293"/>
          <a:ext cx="414842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７モンスターとの戦闘２</a:t>
          </a:r>
          <a:endParaRPr lang="en-US" altLang="ja-JP" sz="2800">
            <a:solidFill>
              <a:srgbClr val="FF0000"/>
            </a:solidFill>
          </a:endParaRPr>
        </a:p>
      </xdr:txBody>
    </xdr:sp>
    <xdr:clientData/>
  </xdr:twoCellAnchor>
  <xdr:twoCellAnchor>
    <xdr:from>
      <xdr:col>29</xdr:col>
      <xdr:colOff>244546</xdr:colOff>
      <xdr:row>270</xdr:row>
      <xdr:rowOff>102269</xdr:rowOff>
    </xdr:from>
    <xdr:to>
      <xdr:col>46</xdr:col>
      <xdr:colOff>533400</xdr:colOff>
      <xdr:row>273</xdr:row>
      <xdr:rowOff>147111</xdr:rowOff>
    </xdr:to>
    <xdr:sp macro="" textlink="">
      <xdr:nvSpPr>
        <xdr:cNvPr id="1443" name="テキスト ボックス 224"/>
        <xdr:cNvSpPr txBox="1"/>
      </xdr:nvSpPr>
      <xdr:spPr>
        <a:xfrm>
          <a:off x="17922946" y="4639376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5</a:t>
          </a:r>
          <a:r>
            <a:rPr lang="ja-JP" altLang="en-US" sz="2800"/>
            <a:t>：ナビ妖精の台詞①</a:t>
          </a:r>
          <a:endParaRPr lang="en-US" altLang="ja-JP" sz="2800"/>
        </a:p>
      </xdr:txBody>
    </xdr:sp>
    <xdr:clientData/>
  </xdr:twoCellAnchor>
  <xdr:twoCellAnchor editAs="oneCell">
    <xdr:from>
      <xdr:col>48</xdr:col>
      <xdr:colOff>608812</xdr:colOff>
      <xdr:row>242</xdr:row>
      <xdr:rowOff>55989</xdr:rowOff>
    </xdr:from>
    <xdr:to>
      <xdr:col>54</xdr:col>
      <xdr:colOff>286533</xdr:colOff>
      <xdr:row>254</xdr:row>
      <xdr:rowOff>123702</xdr:rowOff>
    </xdr:to>
    <xdr:pic>
      <xdr:nvPicPr>
        <xdr:cNvPr id="1444" name="図 144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9869612" y="41546889"/>
          <a:ext cx="3335321" cy="2125113"/>
        </a:xfrm>
        <a:prstGeom prst="rect">
          <a:avLst/>
        </a:prstGeom>
      </xdr:spPr>
    </xdr:pic>
    <xdr:clientData/>
  </xdr:twoCellAnchor>
  <xdr:twoCellAnchor editAs="oneCell">
    <xdr:from>
      <xdr:col>51</xdr:col>
      <xdr:colOff>34323</xdr:colOff>
      <xdr:row>246</xdr:row>
      <xdr:rowOff>149315</xdr:rowOff>
    </xdr:from>
    <xdr:to>
      <xdr:col>52</xdr:col>
      <xdr:colOff>457187</xdr:colOff>
      <xdr:row>253</xdr:row>
      <xdr:rowOff>114979</xdr:rowOff>
    </xdr:to>
    <xdr:pic>
      <xdr:nvPicPr>
        <xdr:cNvPr id="1445" name="図 144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1123923" y="42326015"/>
          <a:ext cx="1032464" cy="1165814"/>
        </a:xfrm>
        <a:prstGeom prst="rect">
          <a:avLst/>
        </a:prstGeom>
      </xdr:spPr>
    </xdr:pic>
    <xdr:clientData/>
  </xdr:twoCellAnchor>
  <xdr:twoCellAnchor editAs="oneCell">
    <xdr:from>
      <xdr:col>49</xdr:col>
      <xdr:colOff>351717</xdr:colOff>
      <xdr:row>247</xdr:row>
      <xdr:rowOff>53972</xdr:rowOff>
    </xdr:from>
    <xdr:to>
      <xdr:col>51</xdr:col>
      <xdr:colOff>176465</xdr:colOff>
      <xdr:row>254</xdr:row>
      <xdr:rowOff>31120</xdr:rowOff>
    </xdr:to>
    <xdr:pic>
      <xdr:nvPicPr>
        <xdr:cNvPr id="1446" name="図 1445"/>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0222117" y="42402122"/>
          <a:ext cx="1043948" cy="1177298"/>
        </a:xfrm>
        <a:prstGeom prst="rect">
          <a:avLst/>
        </a:prstGeom>
        <a:effectLst>
          <a:glow rad="127000">
            <a:srgbClr val="FF99FF"/>
          </a:glow>
        </a:effectLst>
      </xdr:spPr>
    </xdr:pic>
    <xdr:clientData/>
  </xdr:twoCellAnchor>
  <xdr:twoCellAnchor>
    <xdr:from>
      <xdr:col>51</xdr:col>
      <xdr:colOff>224990</xdr:colOff>
      <xdr:row>242</xdr:row>
      <xdr:rowOff>146967</xdr:rowOff>
    </xdr:from>
    <xdr:to>
      <xdr:col>54</xdr:col>
      <xdr:colOff>263058</xdr:colOff>
      <xdr:row>252</xdr:row>
      <xdr:rowOff>106255</xdr:rowOff>
    </xdr:to>
    <xdr:sp macro="" textlink="">
      <xdr:nvSpPr>
        <xdr:cNvPr id="1447" name="円形吹き出し 1446"/>
        <xdr:cNvSpPr/>
      </xdr:nvSpPr>
      <xdr:spPr>
        <a:xfrm>
          <a:off x="31314590" y="41637867"/>
          <a:ext cx="1866868" cy="16737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51</xdr:col>
      <xdr:colOff>250447</xdr:colOff>
      <xdr:row>244</xdr:row>
      <xdr:rowOff>124290</xdr:rowOff>
    </xdr:from>
    <xdr:to>
      <xdr:col>54</xdr:col>
      <xdr:colOff>374072</xdr:colOff>
      <xdr:row>253</xdr:row>
      <xdr:rowOff>54030</xdr:rowOff>
    </xdr:to>
    <xdr:sp macro="" textlink="">
      <xdr:nvSpPr>
        <xdr:cNvPr id="1448" name="テキスト ボックス 251"/>
        <xdr:cNvSpPr txBox="1"/>
      </xdr:nvSpPr>
      <xdr:spPr>
        <a:xfrm>
          <a:off x="31340047" y="40690399"/>
          <a:ext cx="1952425" cy="142603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妖精が集まったよ！</a:t>
          </a:r>
          <a:endParaRPr lang="en-US" altLang="ja-JP" sz="1600"/>
        </a:p>
        <a:p>
          <a:pPr algn="ctr"/>
          <a:r>
            <a:rPr lang="ja-JP" altLang="en-US" sz="1600"/>
            <a:t>妖精たちの力を借りてもう一度あのモンスターに挑びましょう！</a:t>
          </a:r>
          <a:endParaRPr lang="en-US" altLang="ja-JP" sz="1600"/>
        </a:p>
      </xdr:txBody>
    </xdr:sp>
    <xdr:clientData/>
  </xdr:twoCellAnchor>
  <xdr:twoCellAnchor>
    <xdr:from>
      <xdr:col>50</xdr:col>
      <xdr:colOff>110836</xdr:colOff>
      <xdr:row>266</xdr:row>
      <xdr:rowOff>152400</xdr:rowOff>
    </xdr:from>
    <xdr:to>
      <xdr:col>53</xdr:col>
      <xdr:colOff>360218</xdr:colOff>
      <xdr:row>271</xdr:row>
      <xdr:rowOff>124691</xdr:rowOff>
    </xdr:to>
    <xdr:sp macro="" textlink="">
      <xdr:nvSpPr>
        <xdr:cNvPr id="1449" name="テキスト ボックス 1448"/>
        <xdr:cNvSpPr txBox="1"/>
      </xdr:nvSpPr>
      <xdr:spPr>
        <a:xfrm>
          <a:off x="30590836" y="44376109"/>
          <a:ext cx="2078182" cy="8035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solidFill>
                <a:srgbClr val="FF0000"/>
              </a:solidFill>
            </a:rPr>
            <a:t>ワンパン</a:t>
          </a:r>
        </a:p>
      </xdr:txBody>
    </xdr:sp>
    <xdr:clientData/>
  </xdr:twoCellAnchor>
  <xdr:twoCellAnchor editAs="oneCell">
    <xdr:from>
      <xdr:col>48</xdr:col>
      <xdr:colOff>608812</xdr:colOff>
      <xdr:row>273</xdr:row>
      <xdr:rowOff>152971</xdr:rowOff>
    </xdr:from>
    <xdr:to>
      <xdr:col>54</xdr:col>
      <xdr:colOff>286533</xdr:colOff>
      <xdr:row>286</xdr:row>
      <xdr:rowOff>54430</xdr:rowOff>
    </xdr:to>
    <xdr:pic>
      <xdr:nvPicPr>
        <xdr:cNvPr id="1451" name="図 1450"/>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9869612" y="45540462"/>
          <a:ext cx="3335321" cy="2062768"/>
        </a:xfrm>
        <a:prstGeom prst="rect">
          <a:avLst/>
        </a:prstGeom>
      </xdr:spPr>
    </xdr:pic>
    <xdr:clientData/>
  </xdr:twoCellAnchor>
  <xdr:twoCellAnchor editAs="oneCell">
    <xdr:from>
      <xdr:col>49</xdr:col>
      <xdr:colOff>351717</xdr:colOff>
      <xdr:row>278</xdr:row>
      <xdr:rowOff>150954</xdr:rowOff>
    </xdr:from>
    <xdr:to>
      <xdr:col>51</xdr:col>
      <xdr:colOff>176465</xdr:colOff>
      <xdr:row>285</xdr:row>
      <xdr:rowOff>128103</xdr:rowOff>
    </xdr:to>
    <xdr:pic>
      <xdr:nvPicPr>
        <xdr:cNvPr id="1452" name="図 145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0222117" y="46369718"/>
          <a:ext cx="1043948" cy="1140930"/>
        </a:xfrm>
        <a:prstGeom prst="rect">
          <a:avLst/>
        </a:prstGeom>
        <a:effectLst>
          <a:glow rad="127000">
            <a:srgbClr val="FF99FF"/>
          </a:glow>
        </a:effectLst>
      </xdr:spPr>
    </xdr:pic>
    <xdr:clientData/>
  </xdr:twoCellAnchor>
  <xdr:twoCellAnchor>
    <xdr:from>
      <xdr:col>51</xdr:col>
      <xdr:colOff>224990</xdr:colOff>
      <xdr:row>274</xdr:row>
      <xdr:rowOff>77695</xdr:rowOff>
    </xdr:from>
    <xdr:to>
      <xdr:col>54</xdr:col>
      <xdr:colOff>263058</xdr:colOff>
      <xdr:row>284</xdr:row>
      <xdr:rowOff>36982</xdr:rowOff>
    </xdr:to>
    <xdr:sp macro="" textlink="">
      <xdr:nvSpPr>
        <xdr:cNvPr id="1453" name="円形吹き出し 1452"/>
        <xdr:cNvSpPr/>
      </xdr:nvSpPr>
      <xdr:spPr>
        <a:xfrm>
          <a:off x="31314590" y="45631440"/>
          <a:ext cx="1866868" cy="1621833"/>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51</xdr:col>
      <xdr:colOff>250447</xdr:colOff>
      <xdr:row>276</xdr:row>
      <xdr:rowOff>55017</xdr:rowOff>
    </xdr:from>
    <xdr:to>
      <xdr:col>54</xdr:col>
      <xdr:colOff>374072</xdr:colOff>
      <xdr:row>281</xdr:row>
      <xdr:rowOff>116297</xdr:rowOff>
    </xdr:to>
    <xdr:sp macro="" textlink="">
      <xdr:nvSpPr>
        <xdr:cNvPr id="1454" name="テキスト ボックス 251"/>
        <xdr:cNvSpPr txBox="1"/>
      </xdr:nvSpPr>
      <xdr:spPr>
        <a:xfrm>
          <a:off x="31340047" y="45941272"/>
          <a:ext cx="1952425" cy="89255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しゅごいよぉお！</a:t>
          </a:r>
          <a:endParaRPr lang="en-US" altLang="ja-JP" sz="1600"/>
        </a:p>
        <a:p>
          <a:pPr algn="ctr"/>
          <a:r>
            <a:rPr lang="ja-JP" altLang="en-US" sz="1600"/>
            <a:t>勇者さん！</a:t>
          </a:r>
          <a:endParaRPr lang="en-US" altLang="ja-JP" sz="1600"/>
        </a:p>
        <a:p>
          <a:pPr algn="ctr"/>
          <a:r>
            <a:rPr lang="ja-JP" altLang="en-US" sz="1600"/>
            <a:t>強い！</a:t>
          </a:r>
          <a:r>
            <a:rPr lang="en-US" altLang="ja-JP" sz="1600"/>
            <a:t>…</a:t>
          </a:r>
        </a:p>
      </xdr:txBody>
    </xdr:sp>
    <xdr:clientData/>
  </xdr:twoCellAnchor>
  <xdr:twoCellAnchor>
    <xdr:from>
      <xdr:col>0</xdr:col>
      <xdr:colOff>487680</xdr:colOff>
      <xdr:row>197</xdr:row>
      <xdr:rowOff>152400</xdr:rowOff>
    </xdr:from>
    <xdr:to>
      <xdr:col>17</xdr:col>
      <xdr:colOff>30480</xdr:colOff>
      <xdr:row>580</xdr:row>
      <xdr:rowOff>91440</xdr:rowOff>
    </xdr:to>
    <xdr:sp macro="" textlink="">
      <xdr:nvSpPr>
        <xdr:cNvPr id="1459" name="テキスト ボックス 1458"/>
        <xdr:cNvSpPr txBox="1"/>
      </xdr:nvSpPr>
      <xdr:spPr>
        <a:xfrm>
          <a:off x="487680" y="36179760"/>
          <a:ext cx="9906000" cy="699820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solidFill>
                <a:srgbClr val="FF0000"/>
              </a:solidFill>
            </a:rPr>
            <a:t>＃操作説明</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これから操作説明をするよ！</a:t>
          </a:r>
        </a:p>
        <a:p>
          <a:r>
            <a:rPr kumimoji="1" lang="ja-JP" altLang="en-US" sz="3600">
              <a:solidFill>
                <a:srgbClr val="FF0000"/>
              </a:solidFill>
            </a:rPr>
            <a:t>よく見て覚えてね！</a:t>
          </a:r>
        </a:p>
        <a:p>
          <a:endParaRPr kumimoji="1" lang="ja-JP" altLang="en-US" sz="3600">
            <a:solidFill>
              <a:srgbClr val="FF0000"/>
            </a:solidFill>
          </a:endParaRPr>
        </a:p>
        <a:p>
          <a:r>
            <a:rPr kumimoji="1" lang="ja-JP" altLang="en-US" sz="3600">
              <a:solidFill>
                <a:srgbClr val="FF0000"/>
              </a:solidFill>
            </a:rPr>
            <a:t>まずは移動だね！</a:t>
          </a:r>
        </a:p>
        <a:p>
          <a:r>
            <a:rPr kumimoji="1" lang="en-US" altLang="ja-JP" sz="3600">
              <a:solidFill>
                <a:srgbClr val="FF0000"/>
              </a:solidFill>
            </a:rPr>
            <a:t>L3</a:t>
          </a:r>
          <a:r>
            <a:rPr kumimoji="1" lang="ja-JP" altLang="en-US" sz="3600">
              <a:solidFill>
                <a:srgbClr val="FF0000"/>
              </a:solidFill>
            </a:rPr>
            <a:t>で移動できるよ</a:t>
          </a:r>
        </a:p>
        <a:p>
          <a:endParaRPr kumimoji="1" lang="ja-JP" altLang="en-US" sz="3600">
            <a:solidFill>
              <a:srgbClr val="FF0000"/>
            </a:solidFill>
          </a:endParaRPr>
        </a:p>
        <a:p>
          <a:r>
            <a:rPr kumimoji="1" lang="ja-JP" altLang="en-US" sz="3600">
              <a:solidFill>
                <a:srgbClr val="FF0000"/>
              </a:solidFill>
            </a:rPr>
            <a:t>＃ジャンプ説明</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段差があるよ！</a:t>
          </a:r>
        </a:p>
        <a:p>
          <a:r>
            <a:rPr kumimoji="1" lang="ja-JP" altLang="en-US" sz="3600">
              <a:solidFill>
                <a:srgbClr val="FF0000"/>
              </a:solidFill>
            </a:rPr>
            <a:t>こういう時ジャンプだよ！</a:t>
          </a:r>
        </a:p>
        <a:p>
          <a:endParaRPr kumimoji="1" lang="ja-JP" altLang="en-US" sz="3600">
            <a:solidFill>
              <a:srgbClr val="FF0000"/>
            </a:solidFill>
          </a:endParaRPr>
        </a:p>
        <a:p>
          <a:r>
            <a:rPr kumimoji="1" lang="en-US" altLang="ja-JP" sz="3600">
              <a:solidFill>
                <a:srgbClr val="FF0000"/>
              </a:solidFill>
            </a:rPr>
            <a:t>A</a:t>
          </a:r>
          <a:r>
            <a:rPr kumimoji="1" lang="ja-JP" altLang="en-US" sz="3600">
              <a:solidFill>
                <a:srgbClr val="FF0000"/>
              </a:solidFill>
            </a:rPr>
            <a:t>ボタンでジャンプができるよ！</a:t>
          </a:r>
        </a:p>
        <a:p>
          <a:endParaRPr kumimoji="1" lang="ja-JP" altLang="en-US" sz="3600">
            <a:solidFill>
              <a:srgbClr val="FF0000"/>
            </a:solidFill>
          </a:endParaRPr>
        </a:p>
        <a:p>
          <a:r>
            <a:rPr kumimoji="1" lang="ja-JP" altLang="en-US" sz="3600">
              <a:solidFill>
                <a:srgbClr val="FF0000"/>
              </a:solidFill>
            </a:rPr>
            <a:t>＃カメラ操作説明</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カメラ操作が出来たら良いと思わない？</a:t>
          </a:r>
        </a:p>
        <a:p>
          <a:endParaRPr kumimoji="1" lang="ja-JP" altLang="en-US" sz="3600">
            <a:solidFill>
              <a:srgbClr val="FF0000"/>
            </a:solidFill>
          </a:endParaRPr>
        </a:p>
        <a:p>
          <a:r>
            <a:rPr kumimoji="1" lang="en-US" altLang="ja-JP" sz="3600">
              <a:solidFill>
                <a:srgbClr val="FF0000"/>
              </a:solidFill>
            </a:rPr>
            <a:t>…</a:t>
          </a:r>
          <a:r>
            <a:rPr kumimoji="1" lang="ja-JP" altLang="en-US" sz="3600">
              <a:solidFill>
                <a:srgbClr val="FF0000"/>
              </a:solidFill>
            </a:rPr>
            <a:t>だよね！</a:t>
          </a:r>
        </a:p>
        <a:p>
          <a:r>
            <a:rPr kumimoji="1" lang="en-US" altLang="ja-JP" sz="3600">
              <a:solidFill>
                <a:srgbClr val="FF0000"/>
              </a:solidFill>
            </a:rPr>
            <a:t>R3</a:t>
          </a:r>
          <a:r>
            <a:rPr kumimoji="1" lang="ja-JP" altLang="en-US" sz="3600">
              <a:solidFill>
                <a:srgbClr val="FF0000"/>
              </a:solidFill>
            </a:rPr>
            <a:t>ボタンでカメラ操作ができるよ！</a:t>
          </a:r>
        </a:p>
        <a:p>
          <a:endParaRPr kumimoji="1" lang="ja-JP" altLang="en-US" sz="3600">
            <a:solidFill>
              <a:srgbClr val="FF0000"/>
            </a:solidFill>
          </a:endParaRPr>
        </a:p>
        <a:p>
          <a:r>
            <a:rPr kumimoji="1" lang="ja-JP" altLang="en-US" sz="3600">
              <a:solidFill>
                <a:srgbClr val="FF0000"/>
              </a:solidFill>
            </a:rPr>
            <a:t>＃モンスター説明</a:t>
          </a:r>
        </a:p>
        <a:p>
          <a:endParaRPr kumimoji="1" lang="ja-JP" altLang="en-US" sz="3600">
            <a:solidFill>
              <a:srgbClr val="FF0000"/>
            </a:solidFill>
          </a:endParaRPr>
        </a:p>
        <a:p>
          <a:r>
            <a:rPr kumimoji="1" lang="ja-JP" altLang="en-US" sz="3600">
              <a:solidFill>
                <a:srgbClr val="FF0000"/>
              </a:solidFill>
            </a:rPr>
            <a:t>あのモンスターは</a:t>
          </a:r>
        </a:p>
        <a:p>
          <a:r>
            <a:rPr kumimoji="1" lang="ja-JP" altLang="en-US" sz="3600">
              <a:solidFill>
                <a:srgbClr val="FF0000"/>
              </a:solidFill>
            </a:rPr>
            <a:t>魔王の手下だよ！</a:t>
          </a:r>
        </a:p>
        <a:p>
          <a:endParaRPr kumimoji="1" lang="ja-JP" altLang="en-US" sz="3600">
            <a:solidFill>
              <a:srgbClr val="FF0000"/>
            </a:solidFill>
          </a:endParaRPr>
        </a:p>
        <a:p>
          <a:r>
            <a:rPr kumimoji="1" lang="ja-JP" altLang="en-US" sz="3600">
              <a:solidFill>
                <a:srgbClr val="FF0000"/>
              </a:solidFill>
            </a:rPr>
            <a:t>モンスターやモンスターの攻撃に</a:t>
          </a:r>
        </a:p>
        <a:p>
          <a:r>
            <a:rPr kumimoji="1" lang="ja-JP" altLang="en-US" sz="3600">
              <a:solidFill>
                <a:srgbClr val="FF0000"/>
              </a:solidFill>
            </a:rPr>
            <a:t>当たると</a:t>
          </a:r>
          <a:r>
            <a:rPr kumimoji="1" lang="en-US" altLang="ja-JP" sz="3600">
              <a:solidFill>
                <a:srgbClr val="FF0000"/>
              </a:solidFill>
            </a:rPr>
            <a:t>HP</a:t>
          </a:r>
          <a:r>
            <a:rPr kumimoji="1" lang="ja-JP" altLang="en-US" sz="3600">
              <a:solidFill>
                <a:srgbClr val="FF0000"/>
              </a:solidFill>
            </a:rPr>
            <a:t>が減っちゃうから気を付けて！</a:t>
          </a:r>
        </a:p>
        <a:p>
          <a:endParaRPr kumimoji="1" lang="ja-JP" altLang="en-US" sz="3600">
            <a:solidFill>
              <a:srgbClr val="FF0000"/>
            </a:solidFill>
          </a:endParaRPr>
        </a:p>
        <a:p>
          <a:r>
            <a:rPr kumimoji="1" lang="ja-JP" altLang="en-US" sz="3600">
              <a:solidFill>
                <a:srgbClr val="FF0000"/>
              </a:solidFill>
            </a:rPr>
            <a:t>モンスターの攻撃を防ぐには</a:t>
          </a:r>
        </a:p>
        <a:p>
          <a:r>
            <a:rPr kumimoji="1" lang="ja-JP" altLang="en-US" sz="3600">
              <a:solidFill>
                <a:srgbClr val="FF0000"/>
              </a:solidFill>
            </a:rPr>
            <a:t>避けるかガードするしかないよ！</a:t>
          </a:r>
        </a:p>
        <a:p>
          <a:endParaRPr kumimoji="1" lang="ja-JP" altLang="en-US" sz="3600">
            <a:solidFill>
              <a:srgbClr val="FF0000"/>
            </a:solidFill>
          </a:endParaRPr>
        </a:p>
        <a:p>
          <a:r>
            <a:rPr kumimoji="1" lang="ja-JP" altLang="en-US" sz="3600">
              <a:solidFill>
                <a:srgbClr val="FF0000"/>
              </a:solidFill>
            </a:rPr>
            <a:t>ガードは</a:t>
          </a:r>
          <a:r>
            <a:rPr kumimoji="1" lang="en-US" altLang="ja-JP" sz="3600">
              <a:solidFill>
                <a:srgbClr val="FF0000"/>
              </a:solidFill>
            </a:rPr>
            <a:t>LB</a:t>
          </a:r>
          <a:r>
            <a:rPr kumimoji="1" lang="ja-JP" altLang="en-US" sz="3600">
              <a:solidFill>
                <a:srgbClr val="FF0000"/>
              </a:solidFill>
            </a:rPr>
            <a:t>ボタン</a:t>
          </a:r>
        </a:p>
        <a:p>
          <a:r>
            <a:rPr kumimoji="1" lang="ja-JP" altLang="en-US" sz="3600">
              <a:solidFill>
                <a:srgbClr val="FF0000"/>
              </a:solidFill>
            </a:rPr>
            <a:t>回避は</a:t>
          </a:r>
          <a:r>
            <a:rPr kumimoji="1" lang="en-US" altLang="ja-JP" sz="3600">
              <a:solidFill>
                <a:srgbClr val="FF0000"/>
              </a:solidFill>
            </a:rPr>
            <a:t>Y</a:t>
          </a:r>
          <a:r>
            <a:rPr kumimoji="1" lang="ja-JP" altLang="en-US" sz="3600">
              <a:solidFill>
                <a:srgbClr val="FF0000"/>
              </a:solidFill>
            </a:rPr>
            <a:t>ボタンだよ！</a:t>
          </a:r>
        </a:p>
        <a:p>
          <a:endParaRPr kumimoji="1" lang="ja-JP" altLang="en-US" sz="3600">
            <a:solidFill>
              <a:srgbClr val="FF0000"/>
            </a:solidFill>
          </a:endParaRP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モンスターに集中して！</a:t>
          </a:r>
        </a:p>
        <a:p>
          <a:r>
            <a:rPr kumimoji="1" lang="ja-JP" altLang="en-US" sz="3600">
              <a:solidFill>
                <a:srgbClr val="FF0000"/>
              </a:solidFill>
            </a:rPr>
            <a:t>（</a:t>
          </a:r>
          <a:r>
            <a:rPr kumimoji="1" lang="en-US" altLang="ja-JP" sz="3600">
              <a:solidFill>
                <a:srgbClr val="FF0000"/>
              </a:solidFill>
            </a:rPr>
            <a:t>X</a:t>
          </a:r>
          <a:r>
            <a:rPr kumimoji="1" lang="ja-JP" altLang="en-US" sz="3600">
              <a:solidFill>
                <a:srgbClr val="FF0000"/>
              </a:solidFill>
            </a:rPr>
            <a:t>ボタン！）</a:t>
          </a:r>
        </a:p>
        <a:p>
          <a:endParaRPr kumimoji="1" lang="ja-JP" altLang="en-US" sz="3600">
            <a:solidFill>
              <a:srgbClr val="FF0000"/>
            </a:solidFill>
          </a:endParaRPr>
        </a:p>
        <a:p>
          <a:r>
            <a:rPr kumimoji="1" lang="ja-JP" altLang="en-US" sz="3600">
              <a:solidFill>
                <a:srgbClr val="FF0000"/>
              </a:solidFill>
            </a:rPr>
            <a:t>＃攻撃説明</a:t>
          </a:r>
        </a:p>
        <a:p>
          <a:endParaRPr kumimoji="1" lang="ja-JP" altLang="en-US" sz="3600">
            <a:solidFill>
              <a:srgbClr val="FF0000"/>
            </a:solidFill>
          </a:endParaRPr>
        </a:p>
        <a:p>
          <a:r>
            <a:rPr kumimoji="1" lang="ja-JP" altLang="en-US" sz="3600">
              <a:solidFill>
                <a:srgbClr val="FF0000"/>
              </a:solidFill>
            </a:rPr>
            <a:t>モンスターを倒すには</a:t>
          </a:r>
        </a:p>
        <a:p>
          <a:r>
            <a:rPr kumimoji="1" lang="ja-JP" altLang="en-US" sz="3600">
              <a:solidFill>
                <a:srgbClr val="FF0000"/>
              </a:solidFill>
            </a:rPr>
            <a:t>勇者さんの持ってる剣でダメージを与えて！</a:t>
          </a:r>
        </a:p>
        <a:p>
          <a:endParaRPr kumimoji="1" lang="ja-JP" altLang="en-US" sz="3600">
            <a:solidFill>
              <a:srgbClr val="FF0000"/>
            </a:solidFill>
          </a:endParaRPr>
        </a:p>
        <a:p>
          <a:r>
            <a:rPr kumimoji="1" lang="ja-JP" altLang="en-US" sz="3600">
              <a:solidFill>
                <a:srgbClr val="FF0000"/>
              </a:solidFill>
            </a:rPr>
            <a:t>剣を振るには</a:t>
          </a:r>
          <a:r>
            <a:rPr kumimoji="1" lang="en-US" altLang="ja-JP" sz="3600">
              <a:solidFill>
                <a:srgbClr val="FF0000"/>
              </a:solidFill>
            </a:rPr>
            <a:t>B</a:t>
          </a:r>
          <a:r>
            <a:rPr kumimoji="1" lang="ja-JP" altLang="en-US" sz="3600">
              <a:solidFill>
                <a:srgbClr val="FF0000"/>
              </a:solidFill>
            </a:rPr>
            <a:t>ボタン！</a:t>
          </a:r>
        </a:p>
        <a:p>
          <a:endParaRPr kumimoji="1" lang="ja-JP" altLang="en-US" sz="3600">
            <a:solidFill>
              <a:srgbClr val="FF0000"/>
            </a:solidFill>
          </a:endParaRPr>
        </a:p>
        <a:p>
          <a:r>
            <a:rPr kumimoji="1" lang="ja-JP" altLang="en-US" sz="3600">
              <a:solidFill>
                <a:srgbClr val="FF0000"/>
              </a:solidFill>
            </a:rPr>
            <a:t>＃妖精説明</a:t>
          </a:r>
        </a:p>
        <a:p>
          <a:endParaRPr kumimoji="1" lang="ja-JP" altLang="en-US" sz="3600">
            <a:solidFill>
              <a:srgbClr val="FF0000"/>
            </a:solidFill>
          </a:endParaRPr>
        </a:p>
        <a:p>
          <a:r>
            <a:rPr kumimoji="1" lang="ja-JP" altLang="en-US" sz="3600">
              <a:solidFill>
                <a:srgbClr val="FF0000"/>
              </a:solidFill>
            </a:rPr>
            <a:t>あのモンスター強すぎるよ・・・</a:t>
          </a:r>
        </a:p>
        <a:p>
          <a:r>
            <a:rPr kumimoji="1" lang="ja-JP" altLang="en-US" sz="3600">
              <a:solidFill>
                <a:srgbClr val="FF0000"/>
              </a:solidFill>
            </a:rPr>
            <a:t>妖精たちの力を借りよう！</a:t>
          </a:r>
        </a:p>
        <a:p>
          <a:endParaRPr kumimoji="1" lang="ja-JP" altLang="en-US" sz="3600">
            <a:solidFill>
              <a:srgbClr val="FF0000"/>
            </a:solidFill>
          </a:endParaRPr>
        </a:p>
        <a:p>
          <a:r>
            <a:rPr kumimoji="1" lang="ja-JP" altLang="en-US" sz="3600">
              <a:solidFill>
                <a:srgbClr val="FF0000"/>
              </a:solidFill>
            </a:rPr>
            <a:t>勇者さんに</a:t>
          </a:r>
          <a:r>
            <a:rPr kumimoji="1" lang="en-US" altLang="ja-JP" sz="3600">
              <a:solidFill>
                <a:srgbClr val="FF0000"/>
              </a:solidFill>
            </a:rPr>
            <a:t>3</a:t>
          </a:r>
          <a:r>
            <a:rPr kumimoji="1" lang="ja-JP" altLang="en-US" sz="3600">
              <a:solidFill>
                <a:srgbClr val="FF0000"/>
              </a:solidFill>
            </a:rPr>
            <a:t>つの瓶をあげる！</a:t>
          </a:r>
        </a:p>
        <a:p>
          <a:endParaRPr kumimoji="1" lang="ja-JP" altLang="en-US" sz="3600">
            <a:solidFill>
              <a:srgbClr val="FF0000"/>
            </a:solidFill>
          </a:endParaRPr>
        </a:p>
        <a:p>
          <a:r>
            <a:rPr kumimoji="1" lang="ja-JP" altLang="en-US" sz="3600">
              <a:solidFill>
                <a:srgbClr val="FF0000"/>
              </a:solidFill>
            </a:rPr>
            <a:t>この</a:t>
          </a:r>
          <a:r>
            <a:rPr kumimoji="1" lang="en-US" altLang="ja-JP" sz="3600">
              <a:solidFill>
                <a:srgbClr val="FF0000"/>
              </a:solidFill>
            </a:rPr>
            <a:t>3</a:t>
          </a:r>
          <a:r>
            <a:rPr kumimoji="1" lang="ja-JP" altLang="en-US" sz="3600">
              <a:solidFill>
                <a:srgbClr val="FF0000"/>
              </a:solidFill>
            </a:rPr>
            <a:t>つの瓶は勇者さんの能力を上げるの！</a:t>
          </a:r>
        </a:p>
        <a:p>
          <a:endParaRPr kumimoji="1" lang="ja-JP" altLang="en-US" sz="3600">
            <a:solidFill>
              <a:srgbClr val="FF0000"/>
            </a:solidFill>
          </a:endParaRPr>
        </a:p>
        <a:p>
          <a:r>
            <a:rPr kumimoji="1" lang="ja-JP" altLang="en-US" sz="3600">
              <a:solidFill>
                <a:srgbClr val="FF0000"/>
              </a:solidFill>
            </a:rPr>
            <a:t>生命力の瓶は勇者さんの生命力を上げてくれるの！</a:t>
          </a:r>
        </a:p>
        <a:p>
          <a:r>
            <a:rPr kumimoji="1" lang="ja-JP" altLang="en-US" sz="3600">
              <a:solidFill>
                <a:srgbClr val="FF0000"/>
              </a:solidFill>
            </a:rPr>
            <a:t>の妖精を集めると生命力が上がるよ！</a:t>
          </a:r>
        </a:p>
        <a:p>
          <a:endParaRPr kumimoji="1" lang="ja-JP" altLang="en-US" sz="3600">
            <a:solidFill>
              <a:srgbClr val="FF0000"/>
            </a:solidFill>
          </a:endParaRPr>
        </a:p>
        <a:p>
          <a:r>
            <a:rPr kumimoji="1" lang="ja-JP" altLang="en-US" sz="3600">
              <a:solidFill>
                <a:srgbClr val="FF0000"/>
              </a:solidFill>
            </a:rPr>
            <a:t>パワーの瓶は勇者さんのパワーを上げてくれるの！</a:t>
          </a:r>
        </a:p>
        <a:p>
          <a:r>
            <a:rPr kumimoji="1" lang="ja-JP" altLang="en-US" sz="3600">
              <a:solidFill>
                <a:srgbClr val="FF0000"/>
              </a:solidFill>
            </a:rPr>
            <a:t>の妖精を集めるとパワーが上がるよ！</a:t>
          </a:r>
        </a:p>
        <a:p>
          <a:endParaRPr kumimoji="1" lang="ja-JP" altLang="en-US" sz="3600">
            <a:solidFill>
              <a:srgbClr val="FF0000"/>
            </a:solidFill>
          </a:endParaRPr>
        </a:p>
        <a:p>
          <a:r>
            <a:rPr kumimoji="1" lang="ja-JP" altLang="en-US" sz="3600">
              <a:solidFill>
                <a:srgbClr val="FF0000"/>
              </a:solidFill>
            </a:rPr>
            <a:t>スピードの瓶は勇者さんのスピードを上げてくれるの！</a:t>
          </a:r>
        </a:p>
        <a:p>
          <a:r>
            <a:rPr kumimoji="1" lang="ja-JP" altLang="en-US" sz="3600">
              <a:solidFill>
                <a:srgbClr val="FF0000"/>
              </a:solidFill>
            </a:rPr>
            <a:t>の妖精を集めるとスピードが上がるよ！</a:t>
          </a:r>
        </a:p>
        <a:p>
          <a:endParaRPr kumimoji="1" lang="ja-JP" altLang="en-US" sz="3600">
            <a:solidFill>
              <a:srgbClr val="FF0000"/>
            </a:solidFill>
          </a:endParaRPr>
        </a:p>
        <a:p>
          <a:r>
            <a:rPr kumimoji="1" lang="ja-JP" altLang="en-US" sz="3600">
              <a:solidFill>
                <a:srgbClr val="FF0000"/>
              </a:solidFill>
            </a:rPr>
            <a:t>それじゃあ</a:t>
          </a:r>
          <a:r>
            <a:rPr kumimoji="1" lang="en-US" altLang="ja-JP" sz="3600">
              <a:solidFill>
                <a:srgbClr val="FF0000"/>
              </a:solidFill>
            </a:rPr>
            <a:t>…</a:t>
          </a:r>
        </a:p>
        <a:p>
          <a:r>
            <a:rPr kumimoji="1" lang="ja-JP" altLang="en-US" sz="3600">
              <a:solidFill>
                <a:srgbClr val="FF0000"/>
              </a:solidFill>
            </a:rPr>
            <a:t>勇者さん！</a:t>
          </a:r>
        </a:p>
        <a:p>
          <a:r>
            <a:rPr kumimoji="1" lang="ja-JP" altLang="en-US" sz="3600">
              <a:solidFill>
                <a:srgbClr val="FF0000"/>
              </a:solidFill>
            </a:rPr>
            <a:t>妖精たちを捕まえてみて！</a:t>
          </a:r>
        </a:p>
        <a:p>
          <a:endParaRPr kumimoji="1" lang="ja-JP" altLang="en-US" sz="3600">
            <a:solidFill>
              <a:srgbClr val="FF0000"/>
            </a:solidFill>
          </a:endParaRPr>
        </a:p>
        <a:p>
          <a:r>
            <a:rPr kumimoji="1" lang="ja-JP" altLang="en-US" sz="3600">
              <a:solidFill>
                <a:srgbClr val="FF0000"/>
              </a:solidFill>
            </a:rPr>
            <a:t>＃妖精の捕獲</a:t>
          </a:r>
        </a:p>
        <a:p>
          <a:endParaRPr kumimoji="1" lang="ja-JP" altLang="en-US" sz="3600">
            <a:solidFill>
              <a:srgbClr val="FF0000"/>
            </a:solidFill>
          </a:endParaRPr>
        </a:p>
        <a:p>
          <a:r>
            <a:rPr kumimoji="1" lang="ja-JP" altLang="en-US" sz="3600">
              <a:solidFill>
                <a:srgbClr val="FF0000"/>
              </a:solidFill>
            </a:rPr>
            <a:t>妖精たちが集まったよ！</a:t>
          </a:r>
        </a:p>
        <a:p>
          <a:r>
            <a:rPr kumimoji="1" lang="ja-JP" altLang="en-US" sz="3600">
              <a:solidFill>
                <a:srgbClr val="FF0000"/>
              </a:solidFill>
            </a:rPr>
            <a:t>その力でもう一度モンスターと戦ってみて！</a:t>
          </a:r>
        </a:p>
        <a:p>
          <a:endParaRPr kumimoji="1" lang="ja-JP" altLang="en-US" sz="3600">
            <a:solidFill>
              <a:srgbClr val="FF0000"/>
            </a:solidFill>
          </a:endParaRPr>
        </a:p>
        <a:p>
          <a:r>
            <a:rPr kumimoji="1" lang="ja-JP" altLang="en-US" sz="3600">
              <a:solidFill>
                <a:srgbClr val="FF0000"/>
              </a:solidFill>
            </a:rPr>
            <a:t>しゅごいよぉお！</a:t>
          </a:r>
        </a:p>
        <a:p>
          <a:r>
            <a:rPr kumimoji="1" lang="ja-JP" altLang="en-US" sz="3600">
              <a:solidFill>
                <a:srgbClr val="FF0000"/>
              </a:solidFill>
            </a:rPr>
            <a:t>勇者さん！</a:t>
          </a:r>
        </a:p>
        <a:p>
          <a:r>
            <a:rPr kumimoji="1" lang="ja-JP" altLang="en-US" sz="3600">
              <a:solidFill>
                <a:srgbClr val="FF0000"/>
              </a:solidFill>
            </a:rPr>
            <a:t>強い！</a:t>
          </a:r>
        </a:p>
        <a:p>
          <a:endParaRPr kumimoji="1" lang="ja-JP" altLang="en-US" sz="3600">
            <a:solidFill>
              <a:srgbClr val="FF0000"/>
            </a:solidFill>
          </a:endParaRPr>
        </a:p>
        <a:p>
          <a:r>
            <a:rPr kumimoji="1" lang="ja-JP" altLang="en-US" sz="3600">
              <a:solidFill>
                <a:srgbClr val="FF0000"/>
              </a:solidFill>
            </a:rPr>
            <a:t>＃特殊妖精</a:t>
          </a:r>
        </a:p>
        <a:p>
          <a:endParaRPr kumimoji="1" lang="ja-JP" altLang="en-US" sz="3600">
            <a:solidFill>
              <a:srgbClr val="FF0000"/>
            </a:solidFill>
          </a:endParaRPr>
        </a:p>
        <a:p>
          <a:r>
            <a:rPr kumimoji="1" lang="ja-JP" altLang="en-US" sz="3600">
              <a:solidFill>
                <a:srgbClr val="FF0000"/>
              </a:solidFill>
            </a:rPr>
            <a:t>この崖高くて登れないねぇ</a:t>
          </a:r>
          <a:r>
            <a:rPr kumimoji="1" lang="en-US" altLang="ja-JP" sz="3600">
              <a:solidFill>
                <a:srgbClr val="FF0000"/>
              </a:solidFill>
            </a:rPr>
            <a:t>…</a:t>
          </a:r>
        </a:p>
        <a:p>
          <a:endParaRPr kumimoji="1" lang="en-US" altLang="ja-JP" sz="3600">
            <a:solidFill>
              <a:srgbClr val="FF0000"/>
            </a:solidFill>
          </a:endParaRPr>
        </a:p>
        <a:p>
          <a:r>
            <a:rPr kumimoji="1" lang="ja-JP" altLang="en-US" sz="3600">
              <a:solidFill>
                <a:srgbClr val="FF0000"/>
              </a:solidFill>
            </a:rPr>
            <a:t>そうだ！</a:t>
          </a:r>
        </a:p>
        <a:p>
          <a:r>
            <a:rPr kumimoji="1" lang="ja-JP" altLang="en-US" sz="3600">
              <a:solidFill>
                <a:srgbClr val="FF0000"/>
              </a:solidFill>
            </a:rPr>
            <a:t>特殊妖精の力を借りよう！</a:t>
          </a:r>
        </a:p>
        <a:p>
          <a:endParaRPr kumimoji="1" lang="ja-JP" altLang="en-US" sz="3600">
            <a:solidFill>
              <a:srgbClr val="FF0000"/>
            </a:solidFill>
          </a:endParaRPr>
        </a:p>
        <a:p>
          <a:r>
            <a:rPr kumimoji="1" lang="ja-JP" altLang="en-US" sz="3600">
              <a:solidFill>
                <a:srgbClr val="FF0000"/>
              </a:solidFill>
            </a:rPr>
            <a:t>勇者さんにもう一つ瓶をあげる！</a:t>
          </a:r>
        </a:p>
        <a:p>
          <a:r>
            <a:rPr kumimoji="1" lang="ja-JP" altLang="en-US" sz="3600">
              <a:solidFill>
                <a:srgbClr val="FF0000"/>
              </a:solidFill>
            </a:rPr>
            <a:t>この瓶は特殊妖精の力を借りることができるよ！</a:t>
          </a:r>
        </a:p>
        <a:p>
          <a:endParaRPr kumimoji="1" lang="ja-JP" altLang="en-US" sz="3600">
            <a:solidFill>
              <a:srgbClr val="FF0000"/>
            </a:solidFill>
          </a:endParaRPr>
        </a:p>
        <a:p>
          <a:r>
            <a:rPr kumimoji="1" lang="ja-JP" altLang="en-US" sz="3600">
              <a:solidFill>
                <a:srgbClr val="FF0000"/>
              </a:solidFill>
            </a:rPr>
            <a:t>あっ！</a:t>
          </a:r>
        </a:p>
        <a:p>
          <a:r>
            <a:rPr kumimoji="1" lang="ja-JP" altLang="en-US" sz="3600">
              <a:solidFill>
                <a:srgbClr val="FF0000"/>
              </a:solidFill>
            </a:rPr>
            <a:t>あそこに特殊妖精がいる！</a:t>
          </a:r>
        </a:p>
        <a:p>
          <a:r>
            <a:rPr kumimoji="1" lang="ja-JP" altLang="en-US" sz="3600">
              <a:solidFill>
                <a:srgbClr val="FF0000"/>
              </a:solidFill>
            </a:rPr>
            <a:t>捕まえてみて！</a:t>
          </a:r>
        </a:p>
        <a:p>
          <a:endParaRPr kumimoji="1" lang="ja-JP" altLang="en-US" sz="3600">
            <a:solidFill>
              <a:srgbClr val="FF0000"/>
            </a:solidFill>
          </a:endParaRPr>
        </a:p>
        <a:p>
          <a:r>
            <a:rPr kumimoji="1" lang="ja-JP" altLang="en-US" sz="3600">
              <a:solidFill>
                <a:srgbClr val="FF0000"/>
              </a:solidFill>
            </a:rPr>
            <a:t>＃特殊妖精を捕まえる＆使用する</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この特殊妖精の力を借りると</a:t>
          </a:r>
        </a:p>
        <a:p>
          <a:r>
            <a:rPr kumimoji="1" lang="ja-JP" altLang="en-US" sz="3600">
              <a:solidFill>
                <a:srgbClr val="FF0000"/>
              </a:solidFill>
            </a:rPr>
            <a:t>大ジャンプが出来るみたい！</a:t>
          </a:r>
        </a:p>
        <a:p>
          <a:endParaRPr kumimoji="1" lang="ja-JP" altLang="en-US" sz="3600">
            <a:solidFill>
              <a:srgbClr val="FF0000"/>
            </a:solidFill>
          </a:endParaRPr>
        </a:p>
        <a:p>
          <a:r>
            <a:rPr kumimoji="1" lang="ja-JP" altLang="en-US" sz="3600">
              <a:solidFill>
                <a:srgbClr val="FF0000"/>
              </a:solidFill>
            </a:rPr>
            <a:t>この力であの崖を登ろうよ！</a:t>
          </a:r>
        </a:p>
        <a:p>
          <a:r>
            <a:rPr kumimoji="1" lang="ja-JP" altLang="en-US" sz="3600">
              <a:solidFill>
                <a:srgbClr val="FF0000"/>
              </a:solidFill>
            </a:rPr>
            <a:t>特殊妖精の力を借りられる時間は限られているから気をつけてね！</a:t>
          </a:r>
        </a:p>
        <a:p>
          <a:r>
            <a:rPr kumimoji="1" lang="ja-JP" altLang="en-US" sz="3600">
              <a:solidFill>
                <a:srgbClr val="FF0000"/>
              </a:solidFill>
            </a:rPr>
            <a:t>特殊妖精の力を借りるには</a:t>
          </a:r>
          <a:r>
            <a:rPr kumimoji="1" lang="en-US" altLang="ja-JP" sz="3600">
              <a:solidFill>
                <a:srgbClr val="FF0000"/>
              </a:solidFill>
            </a:rPr>
            <a:t>RB</a:t>
          </a:r>
          <a:r>
            <a:rPr kumimoji="1" lang="ja-JP" altLang="en-US" sz="3600">
              <a:solidFill>
                <a:srgbClr val="FF0000"/>
              </a:solidFill>
            </a:rPr>
            <a:t>ボタンよ！</a:t>
          </a:r>
        </a:p>
        <a:p>
          <a:endParaRPr kumimoji="1" lang="ja-JP" altLang="en-US" sz="3600">
            <a:solidFill>
              <a:srgbClr val="FF0000"/>
            </a:solidFill>
          </a:endParaRPr>
        </a:p>
        <a:p>
          <a:endParaRPr kumimoji="1" lang="ja-JP" altLang="en-US" sz="3600">
            <a:solidFill>
              <a:srgbClr val="FF0000"/>
            </a:solidFill>
          </a:endParaRPr>
        </a:p>
        <a:p>
          <a:r>
            <a:rPr kumimoji="1" lang="ja-JP" altLang="en-US" sz="3600">
              <a:solidFill>
                <a:srgbClr val="FF0000"/>
              </a:solidFill>
            </a:rPr>
            <a:t>お疲れ様！</a:t>
          </a:r>
        </a:p>
        <a:p>
          <a:r>
            <a:rPr kumimoji="1" lang="ja-JP" altLang="en-US" sz="3600">
              <a:solidFill>
                <a:srgbClr val="FF0000"/>
              </a:solidFill>
            </a:rPr>
            <a:t>勇者さん！</a:t>
          </a:r>
        </a:p>
        <a:p>
          <a:r>
            <a:rPr kumimoji="1" lang="ja-JP" altLang="en-US" sz="3600">
              <a:solidFill>
                <a:srgbClr val="FF0000"/>
              </a:solidFill>
            </a:rPr>
            <a:t>この調子で魔王を倒そう！</a:t>
          </a:r>
        </a:p>
        <a:p>
          <a:r>
            <a:rPr kumimoji="1" lang="ja-JP" altLang="en-US" sz="3600">
              <a:solidFill>
                <a:srgbClr val="FF0000"/>
              </a:solidFill>
            </a:rPr>
            <a:t>そして女王様を助けよう！</a:t>
          </a:r>
        </a:p>
      </xdr:txBody>
    </xdr:sp>
    <xdr:clientData/>
  </xdr:twoCellAnchor>
  <xdr:twoCellAnchor>
    <xdr:from>
      <xdr:col>2</xdr:col>
      <xdr:colOff>396240</xdr:colOff>
      <xdr:row>189</xdr:row>
      <xdr:rowOff>121920</xdr:rowOff>
    </xdr:from>
    <xdr:to>
      <xdr:col>14</xdr:col>
      <xdr:colOff>274320</xdr:colOff>
      <xdr:row>199</xdr:row>
      <xdr:rowOff>152400</xdr:rowOff>
    </xdr:to>
    <xdr:sp macro="" textlink="">
      <xdr:nvSpPr>
        <xdr:cNvPr id="1460" name="テキスト ボックス 1459"/>
        <xdr:cNvSpPr txBox="1"/>
      </xdr:nvSpPr>
      <xdr:spPr>
        <a:xfrm>
          <a:off x="1615440" y="34686240"/>
          <a:ext cx="7193280" cy="1859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0" baseline="0"/>
            <a:t>ナビ妖精の台詞</a:t>
          </a:r>
          <a:endParaRPr kumimoji="1" lang="en-US" altLang="ja-JP" sz="8000" baseline="0"/>
        </a:p>
      </xdr:txBody>
    </xdr:sp>
    <xdr:clientData/>
  </xdr:twoCellAnchor>
  <xdr:twoCellAnchor>
    <xdr:from>
      <xdr:col>51</xdr:col>
      <xdr:colOff>91440</xdr:colOff>
      <xdr:row>253</xdr:row>
      <xdr:rowOff>152400</xdr:rowOff>
    </xdr:from>
    <xdr:to>
      <xdr:col>52</xdr:col>
      <xdr:colOff>304800</xdr:colOff>
      <xdr:row>258</xdr:row>
      <xdr:rowOff>91440</xdr:rowOff>
    </xdr:to>
    <xdr:sp macro="" textlink="">
      <xdr:nvSpPr>
        <xdr:cNvPr id="1461" name="下矢印 1460"/>
        <xdr:cNvSpPr/>
      </xdr:nvSpPr>
      <xdr:spPr>
        <a:xfrm>
          <a:off x="31181040" y="46421040"/>
          <a:ext cx="822960" cy="8534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30480</xdr:colOff>
      <xdr:row>270</xdr:row>
      <xdr:rowOff>91440</xdr:rowOff>
    </xdr:from>
    <xdr:to>
      <xdr:col>52</xdr:col>
      <xdr:colOff>243840</xdr:colOff>
      <xdr:row>275</xdr:row>
      <xdr:rowOff>30480</xdr:rowOff>
    </xdr:to>
    <xdr:sp macro="" textlink="">
      <xdr:nvSpPr>
        <xdr:cNvPr id="1462" name="下矢印 1461"/>
        <xdr:cNvSpPr/>
      </xdr:nvSpPr>
      <xdr:spPr>
        <a:xfrm>
          <a:off x="31120080" y="49469040"/>
          <a:ext cx="822960" cy="8534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198119</xdr:colOff>
      <xdr:row>5</xdr:row>
      <xdr:rowOff>30480</xdr:rowOff>
    </xdr:from>
    <xdr:to>
      <xdr:col>16</xdr:col>
      <xdr:colOff>484908</xdr:colOff>
      <xdr:row>28</xdr:row>
      <xdr:rowOff>152400</xdr:rowOff>
    </xdr:to>
    <xdr:sp macro="" textlink="">
      <xdr:nvSpPr>
        <xdr:cNvPr id="4" name="正方形/長方形 3"/>
        <xdr:cNvSpPr/>
      </xdr:nvSpPr>
      <xdr:spPr>
        <a:xfrm>
          <a:off x="198119" y="861753"/>
          <a:ext cx="10040389" cy="4458392"/>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182880</xdr:colOff>
      <xdr:row>0</xdr:row>
      <xdr:rowOff>99060</xdr:rowOff>
    </xdr:from>
    <xdr:to>
      <xdr:col>5</xdr:col>
      <xdr:colOff>429492</xdr:colOff>
      <xdr:row>4</xdr:row>
      <xdr:rowOff>55418</xdr:rowOff>
    </xdr:to>
    <xdr:sp macro="" textlink="">
      <xdr:nvSpPr>
        <xdr:cNvPr id="2" name="テキスト ボックス 1"/>
        <xdr:cNvSpPr txBox="1"/>
      </xdr:nvSpPr>
      <xdr:spPr>
        <a:xfrm>
          <a:off x="182880" y="99060"/>
          <a:ext cx="3294612" cy="6213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勇者の攻撃</a:t>
          </a:r>
        </a:p>
      </xdr:txBody>
    </xdr:sp>
    <xdr:clientData/>
  </xdr:twoCellAnchor>
  <xdr:twoCellAnchor>
    <xdr:from>
      <xdr:col>0</xdr:col>
      <xdr:colOff>297180</xdr:colOff>
      <xdr:row>15</xdr:row>
      <xdr:rowOff>137160</xdr:rowOff>
    </xdr:from>
    <xdr:to>
      <xdr:col>2</xdr:col>
      <xdr:colOff>569829</xdr:colOff>
      <xdr:row>23</xdr:row>
      <xdr:rowOff>32743</xdr:rowOff>
    </xdr:to>
    <xdr:pic>
      <xdr:nvPicPr>
        <xdr:cNvPr id="3" name="図 2"/>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7180" y="2651760"/>
          <a:ext cx="1491849" cy="1236703"/>
        </a:xfrm>
        <a:prstGeom prst="rect">
          <a:avLst/>
        </a:prstGeom>
        <a:effectLst>
          <a:glow rad="50800">
            <a:schemeClr val="accent1"/>
          </a:glow>
        </a:effectLst>
      </xdr:spPr>
    </xdr:pic>
    <xdr:clientData/>
  </xdr:twoCellAnchor>
  <xdr:twoCellAnchor>
    <xdr:from>
      <xdr:col>0</xdr:col>
      <xdr:colOff>206433</xdr:colOff>
      <xdr:row>7</xdr:row>
      <xdr:rowOff>139931</xdr:rowOff>
    </xdr:from>
    <xdr:to>
      <xdr:col>5</xdr:col>
      <xdr:colOff>495993</xdr:colOff>
      <xdr:row>10</xdr:row>
      <xdr:rowOff>19396</xdr:rowOff>
    </xdr:to>
    <xdr:sp macro="" textlink="">
      <xdr:nvSpPr>
        <xdr:cNvPr id="5" name="テキスト ボックス 4"/>
        <xdr:cNvSpPr txBox="1"/>
      </xdr:nvSpPr>
      <xdr:spPr>
        <a:xfrm>
          <a:off x="206433" y="1816331"/>
          <a:ext cx="333756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攻撃コンボ数</a:t>
          </a:r>
          <a:r>
            <a:rPr kumimoji="1" lang="en-US" altLang="ja-JP" sz="1600"/>
            <a:t>4</a:t>
          </a:r>
          <a:r>
            <a:rPr kumimoji="1" lang="ja-JP" altLang="en-US" sz="1600"/>
            <a:t>回</a:t>
          </a:r>
        </a:p>
      </xdr:txBody>
    </xdr:sp>
    <xdr:clientData/>
  </xdr:twoCellAnchor>
  <xdr:twoCellAnchor>
    <xdr:from>
      <xdr:col>0</xdr:col>
      <xdr:colOff>144780</xdr:colOff>
      <xdr:row>4</xdr:row>
      <xdr:rowOff>160020</xdr:rowOff>
    </xdr:from>
    <xdr:to>
      <xdr:col>2</xdr:col>
      <xdr:colOff>533400</xdr:colOff>
      <xdr:row>7</xdr:row>
      <xdr:rowOff>121920</xdr:rowOff>
    </xdr:to>
    <xdr:sp macro="" textlink="">
      <xdr:nvSpPr>
        <xdr:cNvPr id="6" name="テキスト ボックス 5"/>
        <xdr:cNvSpPr txBox="1"/>
      </xdr:nvSpPr>
      <xdr:spPr>
        <a:xfrm>
          <a:off x="144780" y="830580"/>
          <a:ext cx="1607820" cy="4648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通常攻撃</a:t>
          </a:r>
        </a:p>
      </xdr:txBody>
    </xdr:sp>
    <xdr:clientData/>
  </xdr:twoCellAnchor>
  <xdr:twoCellAnchor>
    <xdr:from>
      <xdr:col>1</xdr:col>
      <xdr:colOff>295101</xdr:colOff>
      <xdr:row>11</xdr:row>
      <xdr:rowOff>32559</xdr:rowOff>
    </xdr:from>
    <xdr:to>
      <xdr:col>2</xdr:col>
      <xdr:colOff>285749</xdr:colOff>
      <xdr:row>14</xdr:row>
      <xdr:rowOff>141698</xdr:rowOff>
    </xdr:to>
    <xdr:sp macro="" textlink="">
      <xdr:nvSpPr>
        <xdr:cNvPr id="7" name="円/楕円 6"/>
        <xdr:cNvSpPr/>
      </xdr:nvSpPr>
      <xdr:spPr>
        <a:xfrm>
          <a:off x="904701" y="2373977"/>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5</xdr:col>
      <xdr:colOff>564572</xdr:colOff>
      <xdr:row>11</xdr:row>
      <xdr:rowOff>45028</xdr:rowOff>
    </xdr:from>
    <xdr:to>
      <xdr:col>6</xdr:col>
      <xdr:colOff>555220</xdr:colOff>
      <xdr:row>14</xdr:row>
      <xdr:rowOff>154167</xdr:rowOff>
    </xdr:to>
    <xdr:sp macro="" textlink="">
      <xdr:nvSpPr>
        <xdr:cNvPr id="8" name="円/楕円 7"/>
        <xdr:cNvSpPr/>
      </xdr:nvSpPr>
      <xdr:spPr>
        <a:xfrm>
          <a:off x="3612572" y="2386446"/>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14</xdr:col>
      <xdr:colOff>80357</xdr:colOff>
      <xdr:row>10</xdr:row>
      <xdr:rowOff>149629</xdr:rowOff>
    </xdr:from>
    <xdr:to>
      <xdr:col>15</xdr:col>
      <xdr:colOff>71005</xdr:colOff>
      <xdr:row>14</xdr:row>
      <xdr:rowOff>92514</xdr:rowOff>
    </xdr:to>
    <xdr:sp macro="" textlink="">
      <xdr:nvSpPr>
        <xdr:cNvPr id="9" name="円/楕円 8"/>
        <xdr:cNvSpPr/>
      </xdr:nvSpPr>
      <xdr:spPr>
        <a:xfrm>
          <a:off x="8614757" y="2324793"/>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10</xdr:col>
      <xdr:colOff>352598</xdr:colOff>
      <xdr:row>11</xdr:row>
      <xdr:rowOff>18704</xdr:rowOff>
    </xdr:from>
    <xdr:to>
      <xdr:col>11</xdr:col>
      <xdr:colOff>343246</xdr:colOff>
      <xdr:row>14</xdr:row>
      <xdr:rowOff>127843</xdr:rowOff>
    </xdr:to>
    <xdr:sp macro="" textlink="">
      <xdr:nvSpPr>
        <xdr:cNvPr id="10" name="円/楕円 9"/>
        <xdr:cNvSpPr/>
      </xdr:nvSpPr>
      <xdr:spPr>
        <a:xfrm>
          <a:off x="6448598" y="2360122"/>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5</xdr:col>
      <xdr:colOff>18011</xdr:colOff>
      <xdr:row>15</xdr:row>
      <xdr:rowOff>157249</xdr:rowOff>
    </xdr:from>
    <xdr:to>
      <xdr:col>7</xdr:col>
      <xdr:colOff>290660</xdr:colOff>
      <xdr:row>23</xdr:row>
      <xdr:rowOff>52832</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66011" y="3163685"/>
          <a:ext cx="1491849" cy="1225620"/>
        </a:xfrm>
        <a:prstGeom prst="rect">
          <a:avLst/>
        </a:prstGeom>
        <a:effectLst>
          <a:glow rad="50800">
            <a:schemeClr val="accent1"/>
          </a:glow>
        </a:effectLst>
      </xdr:spPr>
    </xdr:pic>
    <xdr:clientData/>
  </xdr:twoCellAnchor>
  <xdr:twoCellAnchor>
    <xdr:from>
      <xdr:col>9</xdr:col>
      <xdr:colOff>362296</xdr:colOff>
      <xdr:row>15</xdr:row>
      <xdr:rowOff>66502</xdr:rowOff>
    </xdr:from>
    <xdr:to>
      <xdr:col>12</xdr:col>
      <xdr:colOff>25345</xdr:colOff>
      <xdr:row>22</xdr:row>
      <xdr:rowOff>128340</xdr:rowOff>
    </xdr:to>
    <xdr:pic>
      <xdr:nvPicPr>
        <xdr:cNvPr id="13" name="図 12"/>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848696" y="3072938"/>
          <a:ext cx="1491849" cy="1225620"/>
        </a:xfrm>
        <a:prstGeom prst="rect">
          <a:avLst/>
        </a:prstGeom>
        <a:effectLst>
          <a:glow rad="50800">
            <a:schemeClr val="accent1"/>
          </a:glow>
        </a:effectLst>
      </xdr:spPr>
    </xdr:pic>
    <xdr:clientData/>
  </xdr:twoCellAnchor>
  <xdr:twoCellAnchor>
    <xdr:from>
      <xdr:col>13</xdr:col>
      <xdr:colOff>83128</xdr:colOff>
      <xdr:row>15</xdr:row>
      <xdr:rowOff>72736</xdr:rowOff>
    </xdr:from>
    <xdr:to>
      <xdr:col>15</xdr:col>
      <xdr:colOff>355777</xdr:colOff>
      <xdr:row>22</xdr:row>
      <xdr:rowOff>134574</xdr:rowOff>
    </xdr:to>
    <xdr:pic>
      <xdr:nvPicPr>
        <xdr:cNvPr id="14" name="図 13"/>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07928" y="3079172"/>
          <a:ext cx="1491849" cy="1225620"/>
        </a:xfrm>
        <a:prstGeom prst="rect">
          <a:avLst/>
        </a:prstGeom>
        <a:effectLst>
          <a:glow rad="50800">
            <a:schemeClr val="accent1"/>
          </a:glow>
        </a:effectLst>
      </xdr:spPr>
    </xdr:pic>
    <xdr:clientData/>
  </xdr:twoCellAnchor>
  <xdr:twoCellAnchor>
    <xdr:from>
      <xdr:col>3</xdr:col>
      <xdr:colOff>414251</xdr:colOff>
      <xdr:row>12</xdr:row>
      <xdr:rowOff>25630</xdr:rowOff>
    </xdr:from>
    <xdr:to>
      <xdr:col>4</xdr:col>
      <xdr:colOff>414251</xdr:colOff>
      <xdr:row>14</xdr:row>
      <xdr:rowOff>101830</xdr:rowOff>
    </xdr:to>
    <xdr:sp macro="" textlink="">
      <xdr:nvSpPr>
        <xdr:cNvPr id="15" name="右矢印 14"/>
        <xdr:cNvSpPr/>
      </xdr:nvSpPr>
      <xdr:spPr>
        <a:xfrm>
          <a:off x="2243051" y="2533303"/>
          <a:ext cx="609600" cy="40870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119841</xdr:colOff>
      <xdr:row>11</xdr:row>
      <xdr:rowOff>162790</xdr:rowOff>
    </xdr:from>
    <xdr:to>
      <xdr:col>9</xdr:col>
      <xdr:colOff>119841</xdr:colOff>
      <xdr:row>14</xdr:row>
      <xdr:rowOff>72735</xdr:rowOff>
    </xdr:to>
    <xdr:sp macro="" textlink="">
      <xdr:nvSpPr>
        <xdr:cNvPr id="17" name="右矢印 16"/>
        <xdr:cNvSpPr/>
      </xdr:nvSpPr>
      <xdr:spPr>
        <a:xfrm>
          <a:off x="4996641" y="2504208"/>
          <a:ext cx="609600" cy="40870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228600</xdr:colOff>
      <xdr:row>11</xdr:row>
      <xdr:rowOff>108758</xdr:rowOff>
    </xdr:from>
    <xdr:to>
      <xdr:col>13</xdr:col>
      <xdr:colOff>228600</xdr:colOff>
      <xdr:row>14</xdr:row>
      <xdr:rowOff>18703</xdr:rowOff>
    </xdr:to>
    <xdr:sp macro="" textlink="">
      <xdr:nvSpPr>
        <xdr:cNvPr id="18" name="右矢印 17"/>
        <xdr:cNvSpPr/>
      </xdr:nvSpPr>
      <xdr:spPr>
        <a:xfrm>
          <a:off x="7543800" y="2450176"/>
          <a:ext cx="609600" cy="40870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202969</xdr:colOff>
      <xdr:row>31</xdr:row>
      <xdr:rowOff>73434</xdr:rowOff>
    </xdr:from>
    <xdr:to>
      <xdr:col>13</xdr:col>
      <xdr:colOff>387926</xdr:colOff>
      <xdr:row>60</xdr:row>
      <xdr:rowOff>138545</xdr:rowOff>
    </xdr:to>
    <xdr:sp macro="" textlink="">
      <xdr:nvSpPr>
        <xdr:cNvPr id="19" name="正方形/長方形 18"/>
        <xdr:cNvSpPr/>
      </xdr:nvSpPr>
      <xdr:spPr>
        <a:xfrm>
          <a:off x="202969" y="5739943"/>
          <a:ext cx="8109757" cy="4886493"/>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195350</xdr:colOff>
      <xdr:row>31</xdr:row>
      <xdr:rowOff>13860</xdr:rowOff>
    </xdr:from>
    <xdr:to>
      <xdr:col>5</xdr:col>
      <xdr:colOff>484910</xdr:colOff>
      <xdr:row>33</xdr:row>
      <xdr:rowOff>142015</xdr:rowOff>
    </xdr:to>
    <xdr:sp macro="" textlink="">
      <xdr:nvSpPr>
        <xdr:cNvPr id="20" name="テキスト ボックス 19"/>
        <xdr:cNvSpPr txBox="1"/>
      </xdr:nvSpPr>
      <xdr:spPr>
        <a:xfrm>
          <a:off x="195350" y="5680369"/>
          <a:ext cx="3337560" cy="4606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ため攻撃</a:t>
          </a:r>
        </a:p>
      </xdr:txBody>
    </xdr:sp>
    <xdr:clientData/>
  </xdr:twoCellAnchor>
  <xdr:twoCellAnchor>
    <xdr:from>
      <xdr:col>0</xdr:col>
      <xdr:colOff>581199</xdr:colOff>
      <xdr:row>45</xdr:row>
      <xdr:rowOff>44340</xdr:rowOff>
    </xdr:from>
    <xdr:to>
      <xdr:col>1</xdr:col>
      <xdr:colOff>571847</xdr:colOff>
      <xdr:row>48</xdr:row>
      <xdr:rowOff>154865</xdr:rowOff>
    </xdr:to>
    <xdr:sp macro="" textlink="">
      <xdr:nvSpPr>
        <xdr:cNvPr id="21" name="円/楕円 20"/>
        <xdr:cNvSpPr/>
      </xdr:nvSpPr>
      <xdr:spPr>
        <a:xfrm>
          <a:off x="581199" y="8038413"/>
          <a:ext cx="600248" cy="609288"/>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0</xdr:col>
      <xdr:colOff>306879</xdr:colOff>
      <xdr:row>42</xdr:row>
      <xdr:rowOff>67200</xdr:rowOff>
    </xdr:from>
    <xdr:to>
      <xdr:col>3</xdr:col>
      <xdr:colOff>162099</xdr:colOff>
      <xdr:row>44</xdr:row>
      <xdr:rowOff>112920</xdr:rowOff>
    </xdr:to>
    <xdr:sp macro="" textlink="">
      <xdr:nvSpPr>
        <xdr:cNvPr id="22" name="テキスト ボックス 21"/>
        <xdr:cNvSpPr txBox="1"/>
      </xdr:nvSpPr>
      <xdr:spPr>
        <a:xfrm>
          <a:off x="306879" y="7562509"/>
          <a:ext cx="168402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長押し</a:t>
          </a:r>
          <a:r>
            <a:rPr kumimoji="1" lang="en-US" altLang="ja-JP" sz="1600"/>
            <a:t>1.5</a:t>
          </a:r>
          <a:r>
            <a:rPr kumimoji="1" lang="ja-JP" altLang="en-US" sz="1600"/>
            <a:t>秒</a:t>
          </a:r>
        </a:p>
      </xdr:txBody>
    </xdr:sp>
    <xdr:clientData/>
  </xdr:twoCellAnchor>
  <xdr:twoCellAnchor>
    <xdr:from>
      <xdr:col>4</xdr:col>
      <xdr:colOff>581199</xdr:colOff>
      <xdr:row>44</xdr:row>
      <xdr:rowOff>143400</xdr:rowOff>
    </xdr:from>
    <xdr:to>
      <xdr:col>5</xdr:col>
      <xdr:colOff>571847</xdr:colOff>
      <xdr:row>48</xdr:row>
      <xdr:rowOff>86285</xdr:rowOff>
    </xdr:to>
    <xdr:sp macro="" textlink="">
      <xdr:nvSpPr>
        <xdr:cNvPr id="24" name="円/楕円 23"/>
        <xdr:cNvSpPr/>
      </xdr:nvSpPr>
      <xdr:spPr>
        <a:xfrm>
          <a:off x="3019599" y="7971218"/>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4</xdr:col>
      <xdr:colOff>215439</xdr:colOff>
      <xdr:row>42</xdr:row>
      <xdr:rowOff>97680</xdr:rowOff>
    </xdr:from>
    <xdr:to>
      <xdr:col>7</xdr:col>
      <xdr:colOff>70659</xdr:colOff>
      <xdr:row>44</xdr:row>
      <xdr:rowOff>143400</xdr:rowOff>
    </xdr:to>
    <xdr:sp macro="" textlink="">
      <xdr:nvSpPr>
        <xdr:cNvPr id="25" name="テキスト ボックス 24"/>
        <xdr:cNvSpPr txBox="1"/>
      </xdr:nvSpPr>
      <xdr:spPr>
        <a:xfrm>
          <a:off x="2653839" y="7592989"/>
          <a:ext cx="168402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長押し</a:t>
          </a:r>
          <a:r>
            <a:rPr kumimoji="1" lang="en-US" altLang="ja-JP" sz="1600"/>
            <a:t>3.0</a:t>
          </a:r>
          <a:r>
            <a:rPr kumimoji="1" lang="ja-JP" altLang="en-US" sz="1600"/>
            <a:t>秒</a:t>
          </a:r>
        </a:p>
      </xdr:txBody>
    </xdr:sp>
    <xdr:clientData/>
  </xdr:twoCellAnchor>
  <xdr:twoCellAnchor>
    <xdr:from>
      <xdr:col>8</xdr:col>
      <xdr:colOff>123999</xdr:colOff>
      <xdr:row>42</xdr:row>
      <xdr:rowOff>112920</xdr:rowOff>
    </xdr:from>
    <xdr:to>
      <xdr:col>10</xdr:col>
      <xdr:colOff>588819</xdr:colOff>
      <xdr:row>44</xdr:row>
      <xdr:rowOff>158640</xdr:rowOff>
    </xdr:to>
    <xdr:sp macro="" textlink="">
      <xdr:nvSpPr>
        <xdr:cNvPr id="26" name="テキスト ボックス 25"/>
        <xdr:cNvSpPr txBox="1"/>
      </xdr:nvSpPr>
      <xdr:spPr>
        <a:xfrm>
          <a:off x="5000799" y="7608229"/>
          <a:ext cx="168402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長押し</a:t>
          </a:r>
          <a:r>
            <a:rPr kumimoji="1" lang="en-US" altLang="ja-JP" sz="1600"/>
            <a:t>8.0</a:t>
          </a:r>
          <a:r>
            <a:rPr kumimoji="1" lang="ja-JP" altLang="en-US" sz="1600"/>
            <a:t>秒</a:t>
          </a:r>
        </a:p>
      </xdr:txBody>
    </xdr:sp>
    <xdr:clientData/>
  </xdr:twoCellAnchor>
  <xdr:twoCellAnchor>
    <xdr:from>
      <xdr:col>8</xdr:col>
      <xdr:colOff>413559</xdr:colOff>
      <xdr:row>45</xdr:row>
      <xdr:rowOff>5</xdr:rowOff>
    </xdr:from>
    <xdr:to>
      <xdr:col>9</xdr:col>
      <xdr:colOff>404207</xdr:colOff>
      <xdr:row>48</xdr:row>
      <xdr:rowOff>109145</xdr:rowOff>
    </xdr:to>
    <xdr:sp macro="" textlink="">
      <xdr:nvSpPr>
        <xdr:cNvPr id="27" name="円/楕円 26"/>
        <xdr:cNvSpPr/>
      </xdr:nvSpPr>
      <xdr:spPr>
        <a:xfrm>
          <a:off x="5290359" y="7994078"/>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0</xdr:col>
      <xdr:colOff>200199</xdr:colOff>
      <xdr:row>49</xdr:row>
      <xdr:rowOff>143400</xdr:rowOff>
    </xdr:from>
    <xdr:to>
      <xdr:col>2</xdr:col>
      <xdr:colOff>472848</xdr:colOff>
      <xdr:row>57</xdr:row>
      <xdr:rowOff>38983</xdr:rowOff>
    </xdr:to>
    <xdr:pic>
      <xdr:nvPicPr>
        <xdr:cNvPr id="28" name="図 27"/>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00199" y="8802491"/>
          <a:ext cx="1491849" cy="1225619"/>
        </a:xfrm>
        <a:prstGeom prst="rect">
          <a:avLst/>
        </a:prstGeom>
        <a:effectLst>
          <a:glow rad="50800">
            <a:schemeClr val="accent1"/>
          </a:glow>
        </a:effectLst>
      </xdr:spPr>
    </xdr:pic>
    <xdr:clientData/>
  </xdr:twoCellAnchor>
  <xdr:twoCellAnchor>
    <xdr:from>
      <xdr:col>3</xdr:col>
      <xdr:colOff>466179</xdr:colOff>
      <xdr:row>49</xdr:row>
      <xdr:rowOff>36721</xdr:rowOff>
    </xdr:from>
    <xdr:to>
      <xdr:col>6</xdr:col>
      <xdr:colOff>404989</xdr:colOff>
      <xdr:row>57</xdr:row>
      <xdr:rowOff>160903</xdr:rowOff>
    </xdr:to>
    <xdr:pic>
      <xdr:nvPicPr>
        <xdr:cNvPr id="30" name="図 2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94979" y="8695812"/>
          <a:ext cx="1767610" cy="1454218"/>
        </a:xfrm>
        <a:prstGeom prst="rect">
          <a:avLst/>
        </a:prstGeom>
        <a:effectLst>
          <a:glow rad="63500">
            <a:srgbClr val="FFC000"/>
          </a:glow>
        </a:effectLst>
      </xdr:spPr>
    </xdr:pic>
    <xdr:clientData/>
  </xdr:twoCellAnchor>
  <xdr:twoCellAnchor>
    <xdr:from>
      <xdr:col>6</xdr:col>
      <xdr:colOff>600083</xdr:colOff>
      <xdr:row>47</xdr:row>
      <xdr:rowOff>120541</xdr:rowOff>
    </xdr:from>
    <xdr:to>
      <xdr:col>10</xdr:col>
      <xdr:colOff>591125</xdr:colOff>
      <xdr:row>59</xdr:row>
      <xdr:rowOff>122803</xdr:rowOff>
    </xdr:to>
    <xdr:pic>
      <xdr:nvPicPr>
        <xdr:cNvPr id="31" name="図 30"/>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83" y="8447123"/>
          <a:ext cx="2429442" cy="1997316"/>
        </a:xfrm>
        <a:prstGeom prst="rect">
          <a:avLst/>
        </a:prstGeom>
        <a:effectLst>
          <a:glow rad="215900">
            <a:srgbClr val="FF0000"/>
          </a:glow>
        </a:effectLst>
      </xdr:spPr>
    </xdr:pic>
    <xdr:clientData/>
  </xdr:twoCellAnchor>
  <xdr:oneCellAnchor>
    <xdr:from>
      <xdr:col>5</xdr:col>
      <xdr:colOff>426720</xdr:colOff>
      <xdr:row>6</xdr:row>
      <xdr:rowOff>83820</xdr:rowOff>
    </xdr:from>
    <xdr:ext cx="184731" cy="264560"/>
    <xdr:sp macro="" textlink="">
      <xdr:nvSpPr>
        <xdr:cNvPr id="32" name="テキスト ボックス 31"/>
        <xdr:cNvSpPr txBox="1"/>
      </xdr:nvSpPr>
      <xdr:spPr>
        <a:xfrm>
          <a:off x="3474720" y="108966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3</xdr:col>
      <xdr:colOff>312420</xdr:colOff>
      <xdr:row>5</xdr:row>
      <xdr:rowOff>137160</xdr:rowOff>
    </xdr:from>
    <xdr:to>
      <xdr:col>13</xdr:col>
      <xdr:colOff>259080</xdr:colOff>
      <xdr:row>9</xdr:row>
      <xdr:rowOff>13855</xdr:rowOff>
    </xdr:to>
    <xdr:sp macro="" textlink="">
      <xdr:nvSpPr>
        <xdr:cNvPr id="33" name="テキスト ボックス 32"/>
        <xdr:cNvSpPr txBox="1"/>
      </xdr:nvSpPr>
      <xdr:spPr>
        <a:xfrm>
          <a:off x="2141220" y="968433"/>
          <a:ext cx="6042660" cy="10543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一回の攻撃ダメージ数（（</a:t>
          </a:r>
          <a:r>
            <a:rPr kumimoji="1" lang="en-US" altLang="ja-JP" sz="1400"/>
            <a:t>1+</a:t>
          </a:r>
          <a:r>
            <a:rPr kumimoji="1" lang="ja-JP" altLang="en-US" sz="1400"/>
            <a:t>（</a:t>
          </a:r>
          <a:r>
            <a:rPr kumimoji="1" lang="ja-JP" altLang="ja-JP" sz="1400">
              <a:solidFill>
                <a:schemeClr val="dk1"/>
              </a:solidFill>
              <a:effectLst/>
              <a:latin typeface="+mn-lt"/>
              <a:ea typeface="+mn-ea"/>
              <a:cs typeface="+mn-cs"/>
            </a:rPr>
            <a:t>パワー妖精の数</a:t>
          </a:r>
          <a:r>
            <a:rPr kumimoji="1" lang="en-US" altLang="ja-JP" sz="1400">
              <a:solidFill>
                <a:schemeClr val="dk1"/>
              </a:solidFill>
              <a:effectLst/>
              <a:latin typeface="+mn-lt"/>
              <a:ea typeface="+mn-ea"/>
              <a:cs typeface="+mn-cs"/>
            </a:rPr>
            <a:t>/1.5</a:t>
          </a:r>
          <a:r>
            <a:rPr kumimoji="1" lang="ja-JP" altLang="en-US" sz="1400">
              <a:solidFill>
                <a:schemeClr val="dk1"/>
              </a:solidFill>
              <a:effectLst/>
              <a:latin typeface="+mn-lt"/>
              <a:ea typeface="+mn-ea"/>
              <a:cs typeface="+mn-cs"/>
            </a:rPr>
            <a:t>））</a:t>
          </a:r>
          <a:r>
            <a:rPr kumimoji="1" lang="ja-JP" altLang="en-US" sz="1400"/>
            <a:t>～（</a:t>
          </a:r>
          <a:r>
            <a:rPr kumimoji="1" lang="en-US" altLang="ja-JP" sz="1400"/>
            <a:t>3+</a:t>
          </a:r>
          <a:r>
            <a:rPr kumimoji="1" lang="ja-JP" altLang="en-US" sz="1400"/>
            <a:t>パワー妖精の数））。</a:t>
          </a:r>
          <a:endParaRPr kumimoji="1" lang="en-US" altLang="ja-JP" sz="1400"/>
        </a:p>
        <a:p>
          <a:r>
            <a:rPr kumimoji="1" lang="ja-JP" altLang="en-US" sz="1400"/>
            <a:t>攻撃速度　（</a:t>
          </a:r>
          <a:r>
            <a:rPr kumimoji="1" lang="en-US" altLang="ja-JP" sz="1400"/>
            <a:t>1+</a:t>
          </a:r>
          <a:r>
            <a:rPr kumimoji="1" lang="ja-JP" altLang="en-US" sz="1400"/>
            <a:t>スピード妖精*</a:t>
          </a:r>
          <a:r>
            <a:rPr kumimoji="1" lang="en-US" altLang="ja-JP" sz="1400"/>
            <a:t>0.00666667</a:t>
          </a:r>
          <a:r>
            <a:rPr kumimoji="1" lang="ja-JP" altLang="en-US" sz="1400"/>
            <a:t>）</a:t>
          </a:r>
          <a:endParaRPr kumimoji="1" lang="en-US" altLang="ja-JP" sz="1400"/>
        </a:p>
        <a:p>
          <a:r>
            <a:rPr kumimoji="1" lang="ja-JP" altLang="en-US" sz="1400"/>
            <a:t>ジャンプ、盾、回避中の攻撃はなし。</a:t>
          </a:r>
          <a:endParaRPr kumimoji="1" lang="en-US" altLang="ja-JP" sz="1400"/>
        </a:p>
      </xdr:txBody>
    </xdr:sp>
    <xdr:clientData/>
  </xdr:twoCellAnchor>
  <xdr:twoCellAnchor>
    <xdr:from>
      <xdr:col>1</xdr:col>
      <xdr:colOff>128155</xdr:colOff>
      <xdr:row>56</xdr:row>
      <xdr:rowOff>143399</xdr:rowOff>
    </xdr:from>
    <xdr:to>
      <xdr:col>2</xdr:col>
      <xdr:colOff>425335</xdr:colOff>
      <xdr:row>59</xdr:row>
      <xdr:rowOff>51960</xdr:rowOff>
    </xdr:to>
    <xdr:sp macro="" textlink="">
      <xdr:nvSpPr>
        <xdr:cNvPr id="34" name="テキスト ボックス 33"/>
        <xdr:cNvSpPr txBox="1"/>
      </xdr:nvSpPr>
      <xdr:spPr>
        <a:xfrm>
          <a:off x="737755" y="9966272"/>
          <a:ext cx="906780" cy="4073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effectLst>
                <a:glow rad="190500">
                  <a:schemeClr val="accent5">
                    <a:satMod val="175000"/>
                    <a:alpha val="40000"/>
                  </a:schemeClr>
                </a:glow>
              </a:effectLst>
            </a:rPr>
            <a:t>LV1</a:t>
          </a:r>
          <a:endParaRPr kumimoji="1" lang="ja-JP" altLang="en-US" sz="1600">
            <a:effectLst>
              <a:glow rad="190500">
                <a:schemeClr val="accent5">
                  <a:satMod val="175000"/>
                  <a:alpha val="40000"/>
                </a:schemeClr>
              </a:glow>
            </a:effectLst>
          </a:endParaRPr>
        </a:p>
      </xdr:txBody>
    </xdr:sp>
    <xdr:clientData/>
  </xdr:twoCellAnchor>
  <xdr:twoCellAnchor>
    <xdr:from>
      <xdr:col>4</xdr:col>
      <xdr:colOff>543099</xdr:colOff>
      <xdr:row>57</xdr:row>
      <xdr:rowOff>74820</xdr:rowOff>
    </xdr:from>
    <xdr:to>
      <xdr:col>6</xdr:col>
      <xdr:colOff>230679</xdr:colOff>
      <xdr:row>59</xdr:row>
      <xdr:rowOff>151020</xdr:rowOff>
    </xdr:to>
    <xdr:sp macro="" textlink="">
      <xdr:nvSpPr>
        <xdr:cNvPr id="35" name="テキスト ボックス 34"/>
        <xdr:cNvSpPr txBox="1"/>
      </xdr:nvSpPr>
      <xdr:spPr>
        <a:xfrm>
          <a:off x="2981499" y="10063947"/>
          <a:ext cx="906780" cy="4087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400">
              <a:effectLst>
                <a:glow rad="190500">
                  <a:schemeClr val="accent4"/>
                </a:glow>
              </a:effectLst>
            </a:rPr>
            <a:t>LV2</a:t>
          </a:r>
          <a:endParaRPr kumimoji="1" lang="ja-JP" altLang="en-US" sz="2400">
            <a:effectLst>
              <a:glow rad="190500">
                <a:schemeClr val="accent4"/>
              </a:glow>
            </a:effectLst>
          </a:endParaRPr>
        </a:p>
      </xdr:txBody>
    </xdr:sp>
    <xdr:clientData/>
  </xdr:twoCellAnchor>
  <xdr:twoCellAnchor>
    <xdr:from>
      <xdr:col>8</xdr:col>
      <xdr:colOff>238299</xdr:colOff>
      <xdr:row>56</xdr:row>
      <xdr:rowOff>5</xdr:rowOff>
    </xdr:from>
    <xdr:to>
      <xdr:col>10</xdr:col>
      <xdr:colOff>253539</xdr:colOff>
      <xdr:row>62</xdr:row>
      <xdr:rowOff>59580</xdr:rowOff>
    </xdr:to>
    <xdr:sp macro="" textlink="">
      <xdr:nvSpPr>
        <xdr:cNvPr id="36" name="テキスト ボックス 35"/>
        <xdr:cNvSpPr txBox="1"/>
      </xdr:nvSpPr>
      <xdr:spPr>
        <a:xfrm>
          <a:off x="5115099" y="9822878"/>
          <a:ext cx="1234440" cy="1057102"/>
        </a:xfrm>
        <a:prstGeom prst="rect">
          <a:avLst/>
        </a:prstGeom>
        <a:noFill/>
        <a:ln w="9525" cmpd="sng">
          <a:noFill/>
        </a:ln>
        <a:effectLst>
          <a:glow rad="812800">
            <a:schemeClr val="bg1"/>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4000">
              <a:effectLst>
                <a:glow rad="203200">
                  <a:schemeClr val="bg1"/>
                </a:glow>
              </a:effectLst>
            </a:rPr>
            <a:t>LV3</a:t>
          </a:r>
          <a:endParaRPr kumimoji="1" lang="ja-JP" altLang="en-US" sz="4000">
            <a:effectLst>
              <a:glow rad="203200">
                <a:schemeClr val="bg1"/>
              </a:glow>
            </a:effectLst>
          </a:endParaRPr>
        </a:p>
      </xdr:txBody>
    </xdr:sp>
    <xdr:clientData/>
  </xdr:twoCellAnchor>
  <xdr:twoCellAnchor>
    <xdr:from>
      <xdr:col>2</xdr:col>
      <xdr:colOff>294410</xdr:colOff>
      <xdr:row>31</xdr:row>
      <xdr:rowOff>65815</xdr:rowOff>
    </xdr:from>
    <xdr:to>
      <xdr:col>13</xdr:col>
      <xdr:colOff>360218</xdr:colOff>
      <xdr:row>42</xdr:row>
      <xdr:rowOff>13855</xdr:rowOff>
    </xdr:to>
    <xdr:sp macro="" textlink="">
      <xdr:nvSpPr>
        <xdr:cNvPr id="37" name="テキスト ボックス 36"/>
        <xdr:cNvSpPr txBox="1"/>
      </xdr:nvSpPr>
      <xdr:spPr>
        <a:xfrm>
          <a:off x="1513610" y="5732324"/>
          <a:ext cx="6771408" cy="1776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a:t>LV1</a:t>
          </a:r>
          <a:r>
            <a:rPr kumimoji="1" lang="ja-JP" altLang="en-US" sz="1400"/>
            <a:t>のダメージ（</a:t>
          </a:r>
          <a:r>
            <a:rPr kumimoji="1" lang="en-US" altLang="ja-JP" sz="1400"/>
            <a:t>10+</a:t>
          </a:r>
          <a:r>
            <a:rPr kumimoji="1" lang="ja-JP" altLang="en-US" sz="1400"/>
            <a:t>パワー妖精数</a:t>
          </a:r>
          <a:r>
            <a:rPr kumimoji="1" lang="en-US" altLang="ja-JP" sz="1400"/>
            <a:t>×1.2</a:t>
          </a:r>
          <a:r>
            <a:rPr kumimoji="1" lang="ja-JP" altLang="en-US" sz="1400"/>
            <a:t>） ため時間　（初期秒数</a:t>
          </a:r>
          <a:r>
            <a:rPr kumimoji="1" lang="en-US" altLang="ja-JP" sz="1400"/>
            <a:t>-</a:t>
          </a:r>
          <a:r>
            <a:rPr kumimoji="1" lang="ja-JP" altLang="en-US" sz="1400"/>
            <a:t>スピード妖精</a:t>
          </a:r>
          <a:r>
            <a:rPr kumimoji="1" lang="en-US" altLang="ja-JP" sz="1400"/>
            <a:t>/</a:t>
          </a:r>
          <a:r>
            <a:rPr kumimoji="1" lang="ja-JP" altLang="en-US" sz="1400"/>
            <a:t>５０）</a:t>
          </a:r>
          <a:endParaRPr kumimoji="1" lang="en-US" altLang="ja-JP" sz="1400"/>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400"/>
            <a:t>LV2</a:t>
          </a:r>
          <a:r>
            <a:rPr kumimoji="1" lang="ja-JP" altLang="en-US" sz="1400"/>
            <a:t>のダメージ（</a:t>
          </a:r>
          <a:r>
            <a:rPr kumimoji="1" lang="en-US" altLang="ja-JP" sz="1400"/>
            <a:t>20+</a:t>
          </a:r>
          <a:r>
            <a:rPr kumimoji="1" lang="ja-JP" altLang="en-US" sz="1400"/>
            <a:t>パワー妖精数</a:t>
          </a:r>
          <a:r>
            <a:rPr kumimoji="1" lang="en-US" altLang="ja-JP" sz="1400"/>
            <a:t>×1.5)</a:t>
          </a:r>
          <a:r>
            <a:rPr kumimoji="1" lang="ja-JP" altLang="ja-JP" sz="1100">
              <a:solidFill>
                <a:schemeClr val="dk1"/>
              </a:solidFill>
              <a:effectLst/>
              <a:latin typeface="+mn-lt"/>
              <a:ea typeface="+mn-ea"/>
              <a:cs typeface="+mn-cs"/>
            </a:rPr>
            <a:t> </a:t>
          </a:r>
          <a:r>
            <a:rPr kumimoji="1" lang="ja-JP" altLang="en-US" sz="1100">
              <a:solidFill>
                <a:schemeClr val="dk1"/>
              </a:solidFill>
              <a:effectLst/>
              <a:latin typeface="+mn-lt"/>
              <a:ea typeface="+mn-ea"/>
              <a:cs typeface="+mn-cs"/>
            </a:rPr>
            <a:t>　</a:t>
          </a:r>
          <a:r>
            <a:rPr kumimoji="1" lang="ja-JP" altLang="ja-JP" sz="1400">
              <a:solidFill>
                <a:schemeClr val="dk1"/>
              </a:solidFill>
              <a:effectLst/>
              <a:latin typeface="+mn-lt"/>
              <a:ea typeface="+mn-ea"/>
              <a:cs typeface="+mn-cs"/>
            </a:rPr>
            <a:t>ため時間　（初期秒数</a:t>
          </a:r>
          <a:r>
            <a:rPr kumimoji="1" lang="en-US" altLang="ja-JP" sz="1400">
              <a:solidFill>
                <a:schemeClr val="dk1"/>
              </a:solidFill>
              <a:effectLst/>
              <a:latin typeface="+mn-lt"/>
              <a:ea typeface="+mn-ea"/>
              <a:cs typeface="+mn-cs"/>
            </a:rPr>
            <a:t>-</a:t>
          </a:r>
          <a:r>
            <a:rPr kumimoji="1" lang="ja-JP" altLang="ja-JP" sz="1400">
              <a:solidFill>
                <a:schemeClr val="dk1"/>
              </a:solidFill>
              <a:effectLst/>
              <a:latin typeface="+mn-lt"/>
              <a:ea typeface="+mn-ea"/>
              <a:cs typeface="+mn-cs"/>
            </a:rPr>
            <a:t>スピード妖精</a:t>
          </a:r>
          <a:r>
            <a:rPr kumimoji="1" lang="en-US" altLang="ja-JP" sz="1400">
              <a:solidFill>
                <a:schemeClr val="dk1"/>
              </a:solidFill>
              <a:effectLst/>
              <a:latin typeface="+mn-lt"/>
              <a:ea typeface="+mn-ea"/>
              <a:cs typeface="+mn-cs"/>
            </a:rPr>
            <a:t>/150</a:t>
          </a:r>
          <a:r>
            <a:rPr kumimoji="1" lang="ja-JP" altLang="ja-JP" sz="1400">
              <a:solidFill>
                <a:schemeClr val="dk1"/>
              </a:solidFill>
              <a:effectLst/>
              <a:latin typeface="+mn-lt"/>
              <a:ea typeface="+mn-ea"/>
              <a:cs typeface="+mn-cs"/>
            </a:rPr>
            <a:t>）</a:t>
          </a:r>
          <a:endParaRPr kumimoji="1" lang="en-US" altLang="ja-JP" sz="1400"/>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400"/>
            <a:t>LV</a:t>
          </a:r>
          <a:r>
            <a:rPr kumimoji="1" lang="ja-JP" altLang="en-US" sz="1400"/>
            <a:t>３のダメージ</a:t>
          </a:r>
          <a:r>
            <a:rPr kumimoji="1" lang="ja-JP" altLang="ja-JP" sz="1400">
              <a:solidFill>
                <a:schemeClr val="dk1"/>
              </a:solidFill>
              <a:effectLst/>
              <a:latin typeface="+mn-lt"/>
              <a:ea typeface="+mn-ea"/>
              <a:cs typeface="+mn-cs"/>
            </a:rPr>
            <a:t>（</a:t>
          </a:r>
          <a:r>
            <a:rPr kumimoji="1" lang="en-US" altLang="ja-JP" sz="1400">
              <a:solidFill>
                <a:schemeClr val="dk1"/>
              </a:solidFill>
              <a:effectLst/>
              <a:latin typeface="+mn-lt"/>
              <a:ea typeface="+mn-ea"/>
              <a:cs typeface="+mn-cs"/>
            </a:rPr>
            <a:t>40+</a:t>
          </a:r>
          <a:r>
            <a:rPr kumimoji="1" lang="ja-JP" altLang="ja-JP" sz="1400">
              <a:solidFill>
                <a:schemeClr val="dk1"/>
              </a:solidFill>
              <a:effectLst/>
              <a:latin typeface="+mn-lt"/>
              <a:ea typeface="+mn-ea"/>
              <a:cs typeface="+mn-cs"/>
            </a:rPr>
            <a:t>パワー妖精数</a:t>
          </a:r>
          <a:r>
            <a:rPr kumimoji="1" lang="en-US" altLang="ja-JP" sz="1400">
              <a:solidFill>
                <a:schemeClr val="dk1"/>
              </a:solidFill>
              <a:effectLst/>
              <a:latin typeface="+mn-lt"/>
              <a:ea typeface="+mn-ea"/>
              <a:cs typeface="+mn-cs"/>
            </a:rPr>
            <a:t>×3.0)</a:t>
          </a:r>
          <a:r>
            <a:rPr kumimoji="1" lang="ja-JP" altLang="en-US" sz="1400">
              <a:solidFill>
                <a:schemeClr val="dk1"/>
              </a:solidFill>
              <a:effectLst/>
              <a:latin typeface="+mn-lt"/>
              <a:ea typeface="+mn-ea"/>
              <a:cs typeface="+mn-cs"/>
            </a:rPr>
            <a:t>　</a:t>
          </a:r>
          <a:r>
            <a:rPr kumimoji="1" lang="ja-JP" altLang="ja-JP" sz="1400">
              <a:solidFill>
                <a:schemeClr val="dk1"/>
              </a:solidFill>
              <a:effectLst/>
              <a:latin typeface="+mn-lt"/>
              <a:ea typeface="+mn-ea"/>
              <a:cs typeface="+mn-cs"/>
            </a:rPr>
            <a:t>ため時間　（初期秒数</a:t>
          </a:r>
          <a:r>
            <a:rPr kumimoji="1" lang="en-US" altLang="ja-JP" sz="1400">
              <a:solidFill>
                <a:schemeClr val="dk1"/>
              </a:solidFill>
              <a:effectLst/>
              <a:latin typeface="+mn-lt"/>
              <a:ea typeface="+mn-ea"/>
              <a:cs typeface="+mn-cs"/>
            </a:rPr>
            <a:t>-</a:t>
          </a:r>
          <a:r>
            <a:rPr kumimoji="1" lang="ja-JP" altLang="ja-JP" sz="1400">
              <a:solidFill>
                <a:schemeClr val="dk1"/>
              </a:solidFill>
              <a:effectLst/>
              <a:latin typeface="+mn-lt"/>
              <a:ea typeface="+mn-ea"/>
              <a:cs typeface="+mn-cs"/>
            </a:rPr>
            <a:t>スピード妖精</a:t>
          </a:r>
          <a:r>
            <a:rPr kumimoji="1" lang="en-US" altLang="ja-JP" sz="1400">
              <a:solidFill>
                <a:schemeClr val="dk1"/>
              </a:solidFill>
              <a:effectLst/>
              <a:latin typeface="+mn-lt"/>
              <a:ea typeface="+mn-ea"/>
              <a:cs typeface="+mn-cs"/>
            </a:rPr>
            <a:t>/200</a:t>
          </a:r>
          <a:r>
            <a:rPr kumimoji="1" lang="ja-JP" altLang="ja-JP" sz="1400">
              <a:solidFill>
                <a:schemeClr val="dk1"/>
              </a:solidFill>
              <a:effectLst/>
              <a:latin typeface="+mn-lt"/>
              <a:ea typeface="+mn-ea"/>
              <a:cs typeface="+mn-cs"/>
            </a:rPr>
            <a:t>）</a:t>
          </a:r>
          <a:endParaRPr kumimoji="1" lang="en-US" altLang="ja-JP" sz="1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400">
              <a:solidFill>
                <a:schemeClr val="dk1"/>
              </a:solidFill>
              <a:effectLst/>
              <a:latin typeface="+mn-lt"/>
              <a:ea typeface="+mn-ea"/>
              <a:cs typeface="+mn-cs"/>
            </a:rPr>
            <a:t>雑魚敵ノックバック。</a:t>
          </a:r>
          <a:endParaRPr kumimoji="1" lang="en-US" altLang="ja-JP" sz="1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400">
              <a:solidFill>
                <a:schemeClr val="dk1"/>
              </a:solidFill>
              <a:effectLst/>
              <a:latin typeface="+mn-lt"/>
              <a:ea typeface="+mn-ea"/>
              <a:cs typeface="+mn-cs"/>
            </a:rPr>
            <a:t>4</a:t>
          </a:r>
          <a:r>
            <a:rPr kumimoji="1" lang="ja-JP" altLang="en-US" sz="1400">
              <a:solidFill>
                <a:schemeClr val="dk1"/>
              </a:solidFill>
              <a:effectLst/>
              <a:latin typeface="+mn-lt"/>
              <a:ea typeface="+mn-ea"/>
              <a:cs typeface="+mn-cs"/>
            </a:rPr>
            <a:t>コンボ目からのため攻撃後はクールタイムなし。</a:t>
          </a:r>
          <a:endParaRPr kumimoji="1" lang="en-US" altLang="ja-JP" sz="1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400">
              <a:solidFill>
                <a:schemeClr val="dk1"/>
              </a:solidFill>
              <a:effectLst/>
              <a:latin typeface="+mn-lt"/>
              <a:ea typeface="+mn-ea"/>
              <a:cs typeface="+mn-cs"/>
            </a:rPr>
            <a:t>モーションは各</a:t>
          </a:r>
          <a:r>
            <a:rPr kumimoji="1" lang="en-US" altLang="ja-JP" sz="1400">
              <a:solidFill>
                <a:schemeClr val="dk1"/>
              </a:solidFill>
              <a:effectLst/>
              <a:latin typeface="+mn-lt"/>
              <a:ea typeface="+mn-ea"/>
              <a:cs typeface="+mn-cs"/>
            </a:rPr>
            <a:t>3</a:t>
          </a:r>
          <a:r>
            <a:rPr kumimoji="1" lang="ja-JP" altLang="en-US" sz="1400">
              <a:solidFill>
                <a:schemeClr val="dk1"/>
              </a:solidFill>
              <a:effectLst/>
              <a:latin typeface="+mn-lt"/>
              <a:ea typeface="+mn-ea"/>
              <a:cs typeface="+mn-cs"/>
            </a:rPr>
            <a:t>つ。</a:t>
          </a:r>
          <a:endParaRPr lang="ja-JP" altLang="ja-JP" sz="2400">
            <a:effectLst/>
          </a:endParaRPr>
        </a:p>
        <a:p>
          <a:endParaRPr lang="ja-JP" altLang="ja-JP" sz="1800">
            <a:effectLst/>
          </a:endParaRPr>
        </a:p>
      </xdr:txBody>
    </xdr:sp>
    <xdr:clientData/>
  </xdr:twoCellAnchor>
  <xdr:twoCellAnchor>
    <xdr:from>
      <xdr:col>0</xdr:col>
      <xdr:colOff>471055</xdr:colOff>
      <xdr:row>63</xdr:row>
      <xdr:rowOff>27709</xdr:rowOff>
    </xdr:from>
    <xdr:to>
      <xdr:col>14</xdr:col>
      <xdr:colOff>207818</xdr:colOff>
      <xdr:row>86</xdr:row>
      <xdr:rowOff>0</xdr:rowOff>
    </xdr:to>
    <xdr:sp macro="" textlink="">
      <xdr:nvSpPr>
        <xdr:cNvPr id="43" name="テキスト ボックス 42"/>
        <xdr:cNvSpPr txBox="1"/>
      </xdr:nvSpPr>
      <xdr:spPr>
        <a:xfrm>
          <a:off x="471055" y="11014364"/>
          <a:ext cx="8271163" cy="37961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剣のあたり判定は剣より</a:t>
          </a:r>
          <a:r>
            <a:rPr kumimoji="1" lang="en-US" altLang="ja-JP" sz="3200"/>
            <a:t>1.25</a:t>
          </a:r>
          <a:r>
            <a:rPr kumimoji="1" lang="ja-JP" altLang="en-US" sz="3200"/>
            <a:t>倍大きく。</a:t>
          </a:r>
          <a:endParaRPr kumimoji="1" lang="en-US" altLang="ja-JP" sz="3200"/>
        </a:p>
        <a:p>
          <a:r>
            <a:rPr kumimoji="1" lang="ja-JP" altLang="en-US" sz="3200"/>
            <a:t>攻撃速、ダメージ数、ため時間は変更する場合があるので変えられるようにしといてください。</a:t>
          </a:r>
          <a:endParaRPr kumimoji="1" lang="en-US" altLang="ja-JP" sz="3200"/>
        </a:p>
        <a:p>
          <a:r>
            <a:rPr kumimoji="1" lang="ja-JP" altLang="en-US" sz="3200"/>
            <a:t>パワー妖精の数が上がるにつれて武器の見た目を変える可能性があるので変更できるようにお願いします。</a:t>
          </a:r>
        </a:p>
      </xdr:txBody>
    </xdr:sp>
    <xdr:clientData/>
  </xdr:twoCellAnchor>
  <xdr:twoCellAnchor>
    <xdr:from>
      <xdr:col>2</xdr:col>
      <xdr:colOff>595746</xdr:colOff>
      <xdr:row>10</xdr:row>
      <xdr:rowOff>96982</xdr:rowOff>
    </xdr:from>
    <xdr:to>
      <xdr:col>5</xdr:col>
      <xdr:colOff>318655</xdr:colOff>
      <xdr:row>13</xdr:row>
      <xdr:rowOff>124691</xdr:rowOff>
    </xdr:to>
    <xdr:sp macro="" textlink="">
      <xdr:nvSpPr>
        <xdr:cNvPr id="11" name="テキスト ボックス 10"/>
        <xdr:cNvSpPr txBox="1"/>
      </xdr:nvSpPr>
      <xdr:spPr>
        <a:xfrm>
          <a:off x="1814946" y="2272146"/>
          <a:ext cx="1551709" cy="5264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コンボ入手あり</a:t>
          </a:r>
        </a:p>
      </xdr:txBody>
    </xdr:sp>
    <xdr:clientData/>
  </xdr:twoCellAnchor>
  <xdr:twoCellAnchor>
    <xdr:from>
      <xdr:col>7</xdr:col>
      <xdr:colOff>304801</xdr:colOff>
      <xdr:row>10</xdr:row>
      <xdr:rowOff>83127</xdr:rowOff>
    </xdr:from>
    <xdr:to>
      <xdr:col>10</xdr:col>
      <xdr:colOff>27710</xdr:colOff>
      <xdr:row>13</xdr:row>
      <xdr:rowOff>110836</xdr:rowOff>
    </xdr:to>
    <xdr:sp macro="" textlink="">
      <xdr:nvSpPr>
        <xdr:cNvPr id="44" name="テキスト ボックス 43"/>
        <xdr:cNvSpPr txBox="1"/>
      </xdr:nvSpPr>
      <xdr:spPr>
        <a:xfrm>
          <a:off x="4572001" y="2258291"/>
          <a:ext cx="1551709" cy="5264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コンボ入手あり</a:t>
          </a:r>
        </a:p>
      </xdr:txBody>
    </xdr:sp>
    <xdr:clientData/>
  </xdr:twoCellAnchor>
  <xdr:twoCellAnchor>
    <xdr:from>
      <xdr:col>11</xdr:col>
      <xdr:colOff>457201</xdr:colOff>
      <xdr:row>10</xdr:row>
      <xdr:rowOff>0</xdr:rowOff>
    </xdr:from>
    <xdr:to>
      <xdr:col>14</xdr:col>
      <xdr:colOff>180110</xdr:colOff>
      <xdr:row>13</xdr:row>
      <xdr:rowOff>27709</xdr:rowOff>
    </xdr:to>
    <xdr:sp macro="" textlink="">
      <xdr:nvSpPr>
        <xdr:cNvPr id="45" name="テキスト ボックス 44"/>
        <xdr:cNvSpPr txBox="1"/>
      </xdr:nvSpPr>
      <xdr:spPr>
        <a:xfrm>
          <a:off x="7162801" y="2175164"/>
          <a:ext cx="1551709" cy="5264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コンボ入手あり</a:t>
          </a:r>
        </a:p>
      </xdr:txBody>
    </xdr:sp>
    <xdr:clientData/>
  </xdr:twoCellAnchor>
  <xdr:twoCellAnchor>
    <xdr:from>
      <xdr:col>1</xdr:col>
      <xdr:colOff>277090</xdr:colOff>
      <xdr:row>23</xdr:row>
      <xdr:rowOff>27709</xdr:rowOff>
    </xdr:from>
    <xdr:to>
      <xdr:col>4</xdr:col>
      <xdr:colOff>249382</xdr:colOff>
      <xdr:row>28</xdr:row>
      <xdr:rowOff>55419</xdr:rowOff>
    </xdr:to>
    <xdr:sp macro="" textlink="">
      <xdr:nvSpPr>
        <xdr:cNvPr id="29" name="上カーブ矢印 28"/>
        <xdr:cNvSpPr/>
      </xdr:nvSpPr>
      <xdr:spPr>
        <a:xfrm flipH="1">
          <a:off x="886690" y="4364182"/>
          <a:ext cx="1801092" cy="858982"/>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471053</xdr:colOff>
      <xdr:row>23</xdr:row>
      <xdr:rowOff>0</xdr:rowOff>
    </xdr:from>
    <xdr:to>
      <xdr:col>8</xdr:col>
      <xdr:colOff>374072</xdr:colOff>
      <xdr:row>28</xdr:row>
      <xdr:rowOff>27710</xdr:rowOff>
    </xdr:to>
    <xdr:sp macro="" textlink="">
      <xdr:nvSpPr>
        <xdr:cNvPr id="46" name="上カーブ矢印 45"/>
        <xdr:cNvSpPr/>
      </xdr:nvSpPr>
      <xdr:spPr>
        <a:xfrm flipH="1">
          <a:off x="1080653" y="4336473"/>
          <a:ext cx="4170219" cy="858982"/>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55415</xdr:colOff>
      <xdr:row>22</xdr:row>
      <xdr:rowOff>138546</xdr:rowOff>
    </xdr:from>
    <xdr:to>
      <xdr:col>12</xdr:col>
      <xdr:colOff>568035</xdr:colOff>
      <xdr:row>28</xdr:row>
      <xdr:rowOff>1</xdr:rowOff>
    </xdr:to>
    <xdr:sp macro="" textlink="">
      <xdr:nvSpPr>
        <xdr:cNvPr id="47" name="上カーブ矢印 46"/>
        <xdr:cNvSpPr/>
      </xdr:nvSpPr>
      <xdr:spPr>
        <a:xfrm flipH="1">
          <a:off x="1274615" y="4308764"/>
          <a:ext cx="6608620" cy="858982"/>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429491</xdr:colOff>
      <xdr:row>24</xdr:row>
      <xdr:rowOff>83128</xdr:rowOff>
    </xdr:from>
    <xdr:to>
      <xdr:col>11</xdr:col>
      <xdr:colOff>152400</xdr:colOff>
      <xdr:row>27</xdr:row>
      <xdr:rowOff>110836</xdr:rowOff>
    </xdr:to>
    <xdr:sp macro="" textlink="">
      <xdr:nvSpPr>
        <xdr:cNvPr id="38" name="テキスト ボックス 37"/>
        <xdr:cNvSpPr txBox="1"/>
      </xdr:nvSpPr>
      <xdr:spPr>
        <a:xfrm>
          <a:off x="2867891" y="4585855"/>
          <a:ext cx="3990109" cy="5264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2800"/>
            <a:t>クールタイム</a:t>
          </a:r>
          <a:r>
            <a:rPr kumimoji="1" lang="en-US" altLang="ja-JP" sz="2800"/>
            <a:t>0.5</a:t>
          </a:r>
          <a:r>
            <a:rPr kumimoji="1" lang="ja-JP" altLang="en-US" sz="2800"/>
            <a:t>秒</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29</xdr:col>
      <xdr:colOff>124692</xdr:colOff>
      <xdr:row>7</xdr:row>
      <xdr:rowOff>129887</xdr:rowOff>
    </xdr:from>
    <xdr:to>
      <xdr:col>50</xdr:col>
      <xdr:colOff>2</xdr:colOff>
      <xdr:row>54</xdr:row>
      <xdr:rowOff>74469</xdr:rowOff>
    </xdr:to>
    <xdr:grpSp>
      <xdr:nvGrpSpPr>
        <xdr:cNvPr id="89" name="グループ化 88"/>
        <xdr:cNvGrpSpPr/>
      </xdr:nvGrpSpPr>
      <xdr:grpSpPr>
        <a:xfrm>
          <a:off x="17803092" y="1293669"/>
          <a:ext cx="12676910" cy="7758545"/>
          <a:chOff x="1510145" y="1205345"/>
          <a:chExt cx="12676910" cy="7758546"/>
        </a:xfrm>
      </xdr:grpSpPr>
      <xdr:sp macro="" textlink="">
        <xdr:nvSpPr>
          <xdr:cNvPr id="88" name="正方形/長方形 87"/>
          <xdr:cNvSpPr/>
        </xdr:nvSpPr>
        <xdr:spPr>
          <a:xfrm>
            <a:off x="1510145" y="1205345"/>
            <a:ext cx="12676910" cy="775854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 name="正方形/長方形 1"/>
          <xdr:cNvSpPr/>
        </xdr:nvSpPr>
        <xdr:spPr>
          <a:xfrm>
            <a:off x="1828800" y="1838778"/>
            <a:ext cx="1828410" cy="51152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 name="正方形/長方形 2"/>
          <xdr:cNvSpPr/>
        </xdr:nvSpPr>
        <xdr:spPr>
          <a:xfrm>
            <a:off x="6162787" y="7448601"/>
            <a:ext cx="3498890" cy="1060369"/>
          </a:xfrm>
          <a:prstGeom prst="rect">
            <a:avLst/>
          </a:prstGeom>
          <a:solidFill>
            <a:srgbClr val="FFFFFF"/>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4" name="正方形/長方形 3"/>
          <xdr:cNvSpPr/>
        </xdr:nvSpPr>
        <xdr:spPr>
          <a:xfrm>
            <a:off x="2022419" y="4130608"/>
            <a:ext cx="3716276" cy="205985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5" name="正方形/長方形 4"/>
          <xdr:cNvSpPr/>
        </xdr:nvSpPr>
        <xdr:spPr>
          <a:xfrm>
            <a:off x="7039672" y="1890421"/>
            <a:ext cx="3520903" cy="2061240"/>
          </a:xfrm>
          <a:prstGeom prst="rect">
            <a:avLst/>
          </a:prstGeom>
          <a:solidFill>
            <a:schemeClr val="accent6">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grpSp>
        <xdr:nvGrpSpPr>
          <xdr:cNvPr id="6" name="グループ化 5"/>
          <xdr:cNvGrpSpPr/>
        </xdr:nvGrpSpPr>
        <xdr:grpSpPr>
          <a:xfrm>
            <a:off x="1996035" y="6274280"/>
            <a:ext cx="3431202" cy="2090488"/>
            <a:chOff x="211577" y="1018595"/>
            <a:chExt cx="3139215" cy="2108499"/>
          </a:xfrm>
        </xdr:grpSpPr>
        <xdr:sp macro="" textlink="">
          <xdr:nvSpPr>
            <xdr:cNvPr id="80" name="正方形/長方形 79"/>
            <xdr:cNvSpPr/>
          </xdr:nvSpPr>
          <xdr:spPr>
            <a:xfrm>
              <a:off x="211577" y="1049229"/>
              <a:ext cx="3139215" cy="207786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grpSp>
          <xdr:nvGrpSpPr>
            <xdr:cNvPr id="81" name="グループ化 80"/>
            <xdr:cNvGrpSpPr/>
          </xdr:nvGrpSpPr>
          <xdr:grpSpPr>
            <a:xfrm>
              <a:off x="265220" y="1018595"/>
              <a:ext cx="2479874" cy="2017383"/>
              <a:chOff x="55298" y="350241"/>
              <a:chExt cx="2479874" cy="2017383"/>
            </a:xfrm>
          </xdr:grpSpPr>
          <xdr:pic>
            <xdr:nvPicPr>
              <xdr:cNvPr id="82" name="図 8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70276" y="1010806"/>
                <a:ext cx="1364896" cy="1209298"/>
              </a:xfrm>
              <a:prstGeom prst="rect">
                <a:avLst/>
              </a:prstGeom>
              <a:effectLst>
                <a:glow rad="50800">
                  <a:schemeClr val="accent1"/>
                </a:glow>
              </a:effectLst>
            </xdr:spPr>
          </xdr:pic>
          <xdr:grpSp>
            <xdr:nvGrpSpPr>
              <xdr:cNvPr id="83" name="グループ化 82"/>
              <xdr:cNvGrpSpPr/>
            </xdr:nvGrpSpPr>
            <xdr:grpSpPr>
              <a:xfrm>
                <a:off x="55298" y="350241"/>
                <a:ext cx="1866057" cy="2017383"/>
                <a:chOff x="55298" y="350241"/>
                <a:chExt cx="1866057" cy="2017383"/>
              </a:xfrm>
            </xdr:grpSpPr>
            <xdr:cxnSp macro="">
              <xdr:nvCxnSpPr>
                <xdr:cNvPr id="84" name="直線コネクタ 83"/>
                <xdr:cNvCxnSpPr/>
              </xdr:nvCxnSpPr>
              <xdr:spPr>
                <a:xfrm flipH="1" flipV="1">
                  <a:off x="183963" y="1010806"/>
                  <a:ext cx="1737392" cy="27647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85" name="直線コネクタ 84"/>
                <xdr:cNvCxnSpPr/>
              </xdr:nvCxnSpPr>
              <xdr:spPr>
                <a:xfrm flipH="1" flipV="1">
                  <a:off x="124080" y="1664775"/>
                  <a:ext cx="1748860" cy="3119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86" name="直線コネクタ 85"/>
                <xdr:cNvCxnSpPr/>
              </xdr:nvCxnSpPr>
              <xdr:spPr>
                <a:xfrm flipH="1">
                  <a:off x="297432" y="2042602"/>
                  <a:ext cx="1311767" cy="325022"/>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87" name="テキスト ボックス 31"/>
                <xdr:cNvSpPr txBox="1"/>
              </xdr:nvSpPr>
              <xdr:spPr>
                <a:xfrm>
                  <a:off x="55298" y="350241"/>
                  <a:ext cx="978196" cy="58477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3200"/>
                    <a:t>移動</a:t>
                  </a:r>
                </a:p>
              </xdr:txBody>
            </xdr:sp>
          </xdr:grpSp>
        </xdr:grpSp>
      </xdr:grpSp>
      <xdr:sp macro="" textlink="">
        <xdr:nvSpPr>
          <xdr:cNvPr id="7" name="正方形/長方形 6"/>
          <xdr:cNvSpPr/>
        </xdr:nvSpPr>
        <xdr:spPr>
          <a:xfrm>
            <a:off x="3688315" y="1920934"/>
            <a:ext cx="3147237" cy="2061240"/>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8" name="正方形/長方形 7"/>
          <xdr:cNvSpPr/>
        </xdr:nvSpPr>
        <xdr:spPr>
          <a:xfrm>
            <a:off x="10738717" y="1960962"/>
            <a:ext cx="2859012" cy="2495690"/>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9" name="正方形/長方形 8"/>
          <xdr:cNvSpPr/>
        </xdr:nvSpPr>
        <xdr:spPr>
          <a:xfrm>
            <a:off x="10405644" y="6449116"/>
            <a:ext cx="3466959" cy="2059854"/>
          </a:xfrm>
          <a:prstGeom prst="rect">
            <a:avLst/>
          </a:prstGeom>
          <a:solidFill>
            <a:srgbClr val="BF95DF"/>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10" name="正方形/長方形 9"/>
          <xdr:cNvSpPr/>
        </xdr:nvSpPr>
        <xdr:spPr>
          <a:xfrm>
            <a:off x="10405642" y="4516947"/>
            <a:ext cx="3392164" cy="1848155"/>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pic>
        <xdr:nvPicPr>
          <xdr:cNvPr id="11" name="図 1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16200000">
            <a:off x="6945344" y="4854607"/>
            <a:ext cx="2066581" cy="3188849"/>
          </a:xfrm>
          <a:prstGeom prst="rect">
            <a:avLst/>
          </a:prstGeom>
        </xdr:spPr>
      </xdr:pic>
      <xdr:grpSp>
        <xdr:nvGrpSpPr>
          <xdr:cNvPr id="12" name="グループ化 11"/>
          <xdr:cNvGrpSpPr/>
        </xdr:nvGrpSpPr>
        <xdr:grpSpPr>
          <a:xfrm>
            <a:off x="10459799" y="4566564"/>
            <a:ext cx="1403898" cy="1623898"/>
            <a:chOff x="8757966" y="2723591"/>
            <a:chExt cx="1403898" cy="1637753"/>
          </a:xfrm>
        </xdr:grpSpPr>
        <xdr:pic>
          <xdr:nvPicPr>
            <xdr:cNvPr id="78" name="図 7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796968" y="3152046"/>
              <a:ext cx="1364896" cy="1209298"/>
            </a:xfrm>
            <a:prstGeom prst="rect">
              <a:avLst/>
            </a:prstGeom>
            <a:effectLst>
              <a:glow rad="50800">
                <a:schemeClr val="accent4"/>
              </a:glow>
            </a:effectLst>
          </xdr:spPr>
        </xdr:pic>
        <xdr:sp macro="" textlink="">
          <xdr:nvSpPr>
            <xdr:cNvPr id="79" name="テキスト ボックス 30"/>
            <xdr:cNvSpPr txBox="1"/>
          </xdr:nvSpPr>
          <xdr:spPr>
            <a:xfrm>
              <a:off x="8757966" y="2723591"/>
              <a:ext cx="978196" cy="46166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ガード</a:t>
              </a:r>
            </a:p>
          </xdr:txBody>
        </xdr:sp>
      </xdr:grpSp>
      <xdr:grpSp>
        <xdr:nvGrpSpPr>
          <xdr:cNvPr id="13" name="グループ化 12"/>
          <xdr:cNvGrpSpPr/>
        </xdr:nvGrpSpPr>
        <xdr:grpSpPr>
          <a:xfrm>
            <a:off x="2054669" y="4184223"/>
            <a:ext cx="2773033" cy="1874427"/>
            <a:chOff x="1205771" y="4053042"/>
            <a:chExt cx="2773033" cy="1889667"/>
          </a:xfrm>
        </xdr:grpSpPr>
        <xdr:pic>
          <xdr:nvPicPr>
            <xdr:cNvPr id="72" name="図 71"/>
            <xdr:cNvPicPr>
              <a:picLocks noChangeAspect="1"/>
            </xdr:cNvPicPr>
          </xdr:nvPicPr>
          <xdr:blipFill>
            <a:blip xmlns:r="http://schemas.openxmlformats.org/officeDocument/2006/relationships" r:embed="rId4" cstate="print">
              <a:clrChange>
                <a:clrFrom>
                  <a:srgbClr val="629BD4"/>
                </a:clrFrom>
                <a:clrTo>
                  <a:srgbClr val="629BD4">
                    <a:alpha val="0"/>
                  </a:srgbClr>
                </a:clrTo>
              </a:clrChange>
              <a:duotone>
                <a:schemeClr val="accent5">
                  <a:shade val="45000"/>
                  <a:satMod val="135000"/>
                </a:schemeClr>
                <a:prstClr val="white"/>
              </a:duotone>
              <a:extLst>
                <a:ext uri="{28A0092B-C50C-407E-A947-70E740481C1C}">
                  <a14:useLocalDpi xmlns:a14="http://schemas.microsoft.com/office/drawing/2010/main" val="0"/>
                </a:ext>
              </a:extLst>
            </a:blip>
            <a:stretch>
              <a:fillRect/>
            </a:stretch>
          </xdr:blipFill>
          <xdr:spPr>
            <a:xfrm>
              <a:off x="1205771" y="4666094"/>
              <a:ext cx="1364896" cy="1209298"/>
            </a:xfrm>
            <a:prstGeom prst="rect">
              <a:avLst/>
            </a:prstGeom>
            <a:effectLst>
              <a:glow rad="50800">
                <a:schemeClr val="accent1"/>
              </a:glow>
            </a:effectLst>
          </xdr:spPr>
        </xdr:pic>
        <xdr:sp macro="" textlink="">
          <xdr:nvSpPr>
            <xdr:cNvPr id="73" name="テキスト ボックス 7"/>
            <xdr:cNvSpPr txBox="1"/>
          </xdr:nvSpPr>
          <xdr:spPr>
            <a:xfrm>
              <a:off x="1215317" y="4053042"/>
              <a:ext cx="978196"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回避</a:t>
              </a:r>
            </a:p>
          </xdr:txBody>
        </xdr:sp>
        <xdr:cxnSp macro="">
          <xdr:nvCxnSpPr>
            <xdr:cNvPr id="74" name="直線コネクタ 73"/>
            <xdr:cNvCxnSpPr/>
          </xdr:nvCxnSpPr>
          <xdr:spPr>
            <a:xfrm flipH="1" flipV="1">
              <a:off x="1627594" y="4601177"/>
              <a:ext cx="1737392" cy="27647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75" name="直線コネクタ 74"/>
            <xdr:cNvCxnSpPr/>
          </xdr:nvCxnSpPr>
          <xdr:spPr>
            <a:xfrm flipH="1" flipV="1">
              <a:off x="1562538" y="5235949"/>
              <a:ext cx="1759207" cy="6959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76" name="直線コネクタ 75"/>
            <xdr:cNvCxnSpPr/>
          </xdr:nvCxnSpPr>
          <xdr:spPr>
            <a:xfrm flipH="1">
              <a:off x="1740696" y="5648259"/>
              <a:ext cx="1312501" cy="2944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pic>
          <xdr:nvPicPr>
            <xdr:cNvPr id="77" name="図 7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13908" y="4601177"/>
              <a:ext cx="1364896" cy="1209298"/>
            </a:xfrm>
            <a:prstGeom prst="rect">
              <a:avLst/>
            </a:prstGeom>
            <a:effectLst>
              <a:glow rad="50800">
                <a:schemeClr val="accent1"/>
              </a:glow>
            </a:effectLst>
          </xdr:spPr>
        </xdr:pic>
      </xdr:grpSp>
      <xdr:grpSp>
        <xdr:nvGrpSpPr>
          <xdr:cNvPr id="14" name="グループ化 13"/>
          <xdr:cNvGrpSpPr/>
        </xdr:nvGrpSpPr>
        <xdr:grpSpPr>
          <a:xfrm>
            <a:off x="3730147" y="1927207"/>
            <a:ext cx="1816494" cy="1804188"/>
            <a:chOff x="8574899" y="4472347"/>
            <a:chExt cx="1816494" cy="1819428"/>
          </a:xfrm>
        </xdr:grpSpPr>
        <xdr:pic>
          <xdr:nvPicPr>
            <xdr:cNvPr id="70" name="図 6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026497" y="5082477"/>
              <a:ext cx="1364896" cy="1209298"/>
            </a:xfrm>
            <a:prstGeom prst="rect">
              <a:avLst/>
            </a:prstGeom>
            <a:effectLst>
              <a:glow rad="431800">
                <a:srgbClr val="7030A0"/>
              </a:glow>
            </a:effectLst>
          </xdr:spPr>
        </xdr:pic>
        <xdr:sp macro="" textlink="">
          <xdr:nvSpPr>
            <xdr:cNvPr id="71" name="テキスト ボックス 37"/>
            <xdr:cNvSpPr txBox="1"/>
          </xdr:nvSpPr>
          <xdr:spPr>
            <a:xfrm>
              <a:off x="8574899" y="4472347"/>
              <a:ext cx="1486899" cy="46166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特殊能力</a:t>
              </a:r>
            </a:p>
          </xdr:txBody>
        </xdr:sp>
      </xdr:grpSp>
      <xdr:grpSp>
        <xdr:nvGrpSpPr>
          <xdr:cNvPr id="15" name="グループ化 14"/>
          <xdr:cNvGrpSpPr/>
        </xdr:nvGrpSpPr>
        <xdr:grpSpPr>
          <a:xfrm>
            <a:off x="10378092" y="6473840"/>
            <a:ext cx="1893970" cy="1956418"/>
            <a:chOff x="7682319" y="335708"/>
            <a:chExt cx="1893970" cy="1973044"/>
          </a:xfrm>
        </xdr:grpSpPr>
        <xdr:pic>
          <xdr:nvPicPr>
            <xdr:cNvPr id="67" name="図 6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682319" y="999916"/>
              <a:ext cx="594707" cy="594707"/>
            </a:xfrm>
            <a:prstGeom prst="rect">
              <a:avLst/>
            </a:prstGeom>
          </xdr:spPr>
        </xdr:pic>
        <xdr:pic>
          <xdr:nvPicPr>
            <xdr:cNvPr id="68" name="図 6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8507787" y="670474"/>
              <a:ext cx="1068502" cy="1638278"/>
            </a:xfrm>
            <a:prstGeom prst="rect">
              <a:avLst/>
            </a:prstGeom>
            <a:noFill/>
            <a:effectLst>
              <a:glow rad="63500">
                <a:srgbClr val="92D050"/>
              </a:glow>
            </a:effectLst>
          </xdr:spPr>
        </xdr:pic>
        <xdr:sp macro="" textlink="">
          <xdr:nvSpPr>
            <xdr:cNvPr id="69" name="テキスト ボックス 41"/>
            <xdr:cNvSpPr txBox="1"/>
          </xdr:nvSpPr>
          <xdr:spPr>
            <a:xfrm>
              <a:off x="7709869" y="335708"/>
              <a:ext cx="1528665" cy="40011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000"/>
                <a:t>カメラ操作</a:t>
              </a:r>
            </a:p>
          </xdr:txBody>
        </xdr:sp>
      </xdr:grpSp>
      <xdr:sp macro="" textlink="">
        <xdr:nvSpPr>
          <xdr:cNvPr id="16" name="テキスト ボックス 42"/>
          <xdr:cNvSpPr txBox="1"/>
        </xdr:nvSpPr>
        <xdr:spPr>
          <a:xfrm>
            <a:off x="1909053" y="1828800"/>
            <a:ext cx="1790732" cy="51906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勇者操作</a:t>
            </a:r>
          </a:p>
        </xdr:txBody>
      </xdr:sp>
      <xdr:grpSp>
        <xdr:nvGrpSpPr>
          <xdr:cNvPr id="17" name="グループ化 16"/>
          <xdr:cNvGrpSpPr/>
        </xdr:nvGrpSpPr>
        <xdr:grpSpPr>
          <a:xfrm>
            <a:off x="7124555" y="1939848"/>
            <a:ext cx="2350060" cy="1799582"/>
            <a:chOff x="77466" y="2433978"/>
            <a:chExt cx="2350060" cy="1814822"/>
          </a:xfrm>
        </xdr:grpSpPr>
        <xdr:pic>
          <xdr:nvPicPr>
            <xdr:cNvPr id="62" name="図 6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85635" y="3296629"/>
              <a:ext cx="941891" cy="941891"/>
            </a:xfrm>
            <a:prstGeom prst="rect">
              <a:avLst/>
            </a:prstGeom>
          </xdr:spPr>
        </xdr:pic>
        <xdr:grpSp>
          <xdr:nvGrpSpPr>
            <xdr:cNvPr id="63" name="グループ化 62"/>
            <xdr:cNvGrpSpPr/>
          </xdr:nvGrpSpPr>
          <xdr:grpSpPr>
            <a:xfrm>
              <a:off x="77466" y="2433978"/>
              <a:ext cx="2275856" cy="1814822"/>
              <a:chOff x="77466" y="2433978"/>
              <a:chExt cx="2275856" cy="1814822"/>
            </a:xfrm>
          </xdr:grpSpPr>
          <xdr:sp macro="" textlink="">
            <xdr:nvSpPr>
              <xdr:cNvPr id="64" name="テキスト ボックス 12"/>
              <xdr:cNvSpPr txBox="1"/>
            </xdr:nvSpPr>
            <xdr:spPr>
              <a:xfrm>
                <a:off x="77466" y="2433978"/>
                <a:ext cx="978196"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攻撃</a:t>
                </a:r>
              </a:p>
            </xdr:txBody>
          </xdr:sp>
          <xdr:pic>
            <xdr:nvPicPr>
              <xdr:cNvPr id="65" name="図 6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7466" y="3039502"/>
                <a:ext cx="1364896" cy="1209298"/>
              </a:xfrm>
              <a:prstGeom prst="rect">
                <a:avLst/>
              </a:prstGeom>
              <a:effectLst>
                <a:glow rad="50800">
                  <a:schemeClr val="accent4"/>
                </a:glow>
              </a:effectLst>
            </xdr:spPr>
          </xdr:pic>
          <xdr:pic>
            <xdr:nvPicPr>
              <xdr:cNvPr id="66" name="図 65"/>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534218" y="3334890"/>
                <a:ext cx="819104" cy="828204"/>
              </a:xfrm>
              <a:prstGeom prst="rect">
                <a:avLst/>
              </a:prstGeom>
            </xdr:spPr>
          </xdr:pic>
        </xdr:grpSp>
      </xdr:grpSp>
      <xdr:grpSp>
        <xdr:nvGrpSpPr>
          <xdr:cNvPr id="18" name="グループ化 17"/>
          <xdr:cNvGrpSpPr/>
        </xdr:nvGrpSpPr>
        <xdr:grpSpPr>
          <a:xfrm>
            <a:off x="10790826" y="1958761"/>
            <a:ext cx="1850798" cy="2314326"/>
            <a:chOff x="10496160" y="-113869"/>
            <a:chExt cx="1850798" cy="2333722"/>
          </a:xfrm>
        </xdr:grpSpPr>
        <xdr:sp macro="" textlink="">
          <xdr:nvSpPr>
            <xdr:cNvPr id="57" name="テキスト ボックス 15"/>
            <xdr:cNvSpPr txBox="1"/>
          </xdr:nvSpPr>
          <xdr:spPr>
            <a:xfrm>
              <a:off x="10886583" y="-113869"/>
              <a:ext cx="1460375"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ジャンプ</a:t>
              </a:r>
            </a:p>
          </xdr:txBody>
        </xdr:sp>
        <xdr:cxnSp macro="">
          <xdr:nvCxnSpPr>
            <xdr:cNvPr id="58" name="直線コネクタ 57"/>
            <xdr:cNvCxnSpPr/>
          </xdr:nvCxnSpPr>
          <xdr:spPr>
            <a:xfrm>
              <a:off x="11071999" y="1289804"/>
              <a:ext cx="87852" cy="930049"/>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59" name="直線コネクタ 58"/>
            <xdr:cNvCxnSpPr/>
          </xdr:nvCxnSpPr>
          <xdr:spPr>
            <a:xfrm flipH="1">
              <a:off x="10730435" y="1285042"/>
              <a:ext cx="196167" cy="92197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60" name="直線コネクタ 59"/>
            <xdr:cNvCxnSpPr/>
          </xdr:nvCxnSpPr>
          <xdr:spPr>
            <a:xfrm>
              <a:off x="11231515" y="1159638"/>
              <a:ext cx="188220" cy="102808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pic>
          <xdr:nvPicPr>
            <xdr:cNvPr id="61" name="図 60"/>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10496160" y="61663"/>
              <a:ext cx="1068502" cy="1625122"/>
            </a:xfrm>
            <a:prstGeom prst="rect">
              <a:avLst/>
            </a:prstGeom>
            <a:noFill/>
            <a:effectLst>
              <a:glow rad="63500">
                <a:srgbClr val="92D050"/>
              </a:glow>
            </a:effectLst>
          </xdr:spPr>
        </xdr:pic>
      </xdr:grpSp>
      <xdr:pic>
        <xdr:nvPicPr>
          <xdr:cNvPr id="19" name="図 18"/>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51754" t="46732" r="13899" b="7473"/>
          <a:stretch/>
        </xdr:blipFill>
        <xdr:spPr>
          <a:xfrm>
            <a:off x="2521534" y="2400462"/>
            <a:ext cx="431165" cy="427008"/>
          </a:xfrm>
          <a:prstGeom prst="rect">
            <a:avLst/>
          </a:prstGeom>
          <a:effectLst>
            <a:glow rad="127000">
              <a:srgbClr val="FF99FF"/>
            </a:glow>
          </a:effectLst>
        </xdr:spPr>
      </xdr:pic>
      <xdr:sp macro="" textlink="">
        <xdr:nvSpPr>
          <xdr:cNvPr id="20" name="円/楕円 19"/>
          <xdr:cNvSpPr/>
        </xdr:nvSpPr>
        <xdr:spPr>
          <a:xfrm>
            <a:off x="6287173" y="8056432"/>
            <a:ext cx="475137" cy="4204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X</a:t>
            </a:r>
            <a:endParaRPr lang="ja-JP" altLang="en-US" sz="3200" b="1"/>
          </a:p>
        </xdr:txBody>
      </xdr:sp>
      <xdr:sp macro="" textlink="">
        <xdr:nvSpPr>
          <xdr:cNvPr id="21" name="円/楕円 20"/>
          <xdr:cNvSpPr/>
        </xdr:nvSpPr>
        <xdr:spPr>
          <a:xfrm>
            <a:off x="12871639" y="4639871"/>
            <a:ext cx="600248" cy="596472"/>
          </a:xfrm>
          <a:prstGeom prst="ellipse">
            <a:avLst/>
          </a:prstGeom>
          <a:solidFill>
            <a:srgbClr val="FFFF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Y</a:t>
            </a:r>
            <a:endParaRPr lang="ja-JP" altLang="en-US" sz="3200" b="1"/>
          </a:p>
        </xdr:txBody>
      </xdr:sp>
      <xdr:sp macro="" textlink="">
        <xdr:nvSpPr>
          <xdr:cNvPr id="22" name="円/楕円 21"/>
          <xdr:cNvSpPr/>
        </xdr:nvSpPr>
        <xdr:spPr>
          <a:xfrm>
            <a:off x="12375904" y="2458912"/>
            <a:ext cx="600248" cy="596472"/>
          </a:xfrm>
          <a:prstGeom prst="ellipse">
            <a:avLst/>
          </a:prstGeom>
          <a:solidFill>
            <a:srgbClr val="92D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A</a:t>
            </a:r>
            <a:endParaRPr lang="ja-JP" altLang="en-US" sz="3200" b="1"/>
          </a:p>
        </xdr:txBody>
      </xdr:sp>
      <xdr:sp macro="" textlink="">
        <xdr:nvSpPr>
          <xdr:cNvPr id="23" name="円/楕円 22"/>
          <xdr:cNvSpPr/>
        </xdr:nvSpPr>
        <xdr:spPr>
          <a:xfrm>
            <a:off x="9617079" y="2174676"/>
            <a:ext cx="600248" cy="597858"/>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sp macro="" textlink="">
        <xdr:nvSpPr>
          <xdr:cNvPr id="24" name="テキスト ボックス 80"/>
          <xdr:cNvSpPr txBox="1"/>
        </xdr:nvSpPr>
        <xdr:spPr>
          <a:xfrm>
            <a:off x="9596211" y="2818621"/>
            <a:ext cx="584775" cy="114674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ボタン</a:t>
            </a:r>
          </a:p>
        </xdr:txBody>
      </xdr:sp>
      <xdr:sp macro="" textlink="">
        <xdr:nvSpPr>
          <xdr:cNvPr id="25" name="テキスト ボックス 81"/>
          <xdr:cNvSpPr txBox="1"/>
        </xdr:nvSpPr>
        <xdr:spPr>
          <a:xfrm>
            <a:off x="12339934" y="3089885"/>
            <a:ext cx="651525" cy="1153565"/>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sp macro="" textlink="">
        <xdr:nvSpPr>
          <xdr:cNvPr id="26" name="テキスト ボックス 82"/>
          <xdr:cNvSpPr txBox="1"/>
        </xdr:nvSpPr>
        <xdr:spPr>
          <a:xfrm>
            <a:off x="12871639" y="5241098"/>
            <a:ext cx="553998" cy="100739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ボタン</a:t>
            </a:r>
          </a:p>
        </xdr:txBody>
      </xdr:sp>
      <xdr:pic>
        <xdr:nvPicPr>
          <xdr:cNvPr id="27" name="図 26"/>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1387557" y="5626811"/>
            <a:ext cx="365626" cy="365532"/>
          </a:xfrm>
          <a:prstGeom prst="rect">
            <a:avLst/>
          </a:prstGeom>
        </xdr:spPr>
      </xdr:pic>
      <xdr:pic>
        <xdr:nvPicPr>
          <xdr:cNvPr id="28" name="図 27"/>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1956856" y="5107686"/>
            <a:ext cx="944736" cy="936424"/>
          </a:xfrm>
          <a:prstGeom prst="rect">
            <a:avLst/>
          </a:prstGeom>
        </xdr:spPr>
      </xdr:pic>
      <xdr:grpSp>
        <xdr:nvGrpSpPr>
          <xdr:cNvPr id="29" name="グループ化 28"/>
          <xdr:cNvGrpSpPr/>
        </xdr:nvGrpSpPr>
        <xdr:grpSpPr>
          <a:xfrm>
            <a:off x="13054800" y="6500581"/>
            <a:ext cx="601952" cy="617126"/>
            <a:chOff x="10639422" y="5977200"/>
            <a:chExt cx="601952" cy="621282"/>
          </a:xfrm>
        </xdr:grpSpPr>
        <xdr:sp macro="" textlink="">
          <xdr:nvSpPr>
            <xdr:cNvPr id="55" name="円/楕円 54"/>
            <xdr:cNvSpPr/>
          </xdr:nvSpPr>
          <xdr:spPr>
            <a:xfrm>
              <a:off x="10639422" y="5977200"/>
              <a:ext cx="601952" cy="621282"/>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sp macro="" textlink="">
          <xdr:nvSpPr>
            <xdr:cNvPr id="56" name="テキスト ボックス 51"/>
            <xdr:cNvSpPr txBox="1"/>
          </xdr:nvSpPr>
          <xdr:spPr>
            <a:xfrm>
              <a:off x="10657373" y="6028546"/>
              <a:ext cx="561629" cy="516729"/>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R3</a:t>
              </a:r>
              <a:endParaRPr lang="ja-JP" altLang="en-US" sz="2800">
                <a:solidFill>
                  <a:schemeClr val="bg1"/>
                </a:solidFill>
              </a:endParaRPr>
            </a:p>
          </xdr:txBody>
        </xdr:sp>
      </xdr:grpSp>
      <xdr:grpSp>
        <xdr:nvGrpSpPr>
          <xdr:cNvPr id="30" name="グループ化 29"/>
          <xdr:cNvGrpSpPr/>
        </xdr:nvGrpSpPr>
        <xdr:grpSpPr>
          <a:xfrm>
            <a:off x="4678743" y="6360425"/>
            <a:ext cx="601952" cy="617125"/>
            <a:chOff x="10639422" y="5977201"/>
            <a:chExt cx="601952" cy="621282"/>
          </a:xfrm>
        </xdr:grpSpPr>
        <xdr:sp macro="" textlink="">
          <xdr:nvSpPr>
            <xdr:cNvPr id="53" name="円/楕円 52"/>
            <xdr:cNvSpPr/>
          </xdr:nvSpPr>
          <xdr:spPr>
            <a:xfrm>
              <a:off x="10639422" y="5977201"/>
              <a:ext cx="601952" cy="621282"/>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sp macro="" textlink="">
          <xdr:nvSpPr>
            <xdr:cNvPr id="54" name="テキスト ボックス 51"/>
            <xdr:cNvSpPr txBox="1"/>
          </xdr:nvSpPr>
          <xdr:spPr>
            <a:xfrm>
              <a:off x="10671228" y="6056441"/>
              <a:ext cx="561629" cy="516729"/>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L3</a:t>
              </a:r>
              <a:endParaRPr lang="ja-JP" altLang="en-US" sz="2800">
                <a:solidFill>
                  <a:schemeClr val="bg1"/>
                </a:solidFill>
              </a:endParaRPr>
            </a:p>
          </xdr:txBody>
        </xdr:sp>
      </xdr:grpSp>
      <xdr:sp macro="" textlink="">
        <xdr:nvSpPr>
          <xdr:cNvPr id="31" name="テキスト ボックス 91"/>
          <xdr:cNvSpPr txBox="1"/>
        </xdr:nvSpPr>
        <xdr:spPr>
          <a:xfrm>
            <a:off x="4696694" y="6975686"/>
            <a:ext cx="553998" cy="155207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スティック</a:t>
            </a:r>
          </a:p>
        </xdr:txBody>
      </xdr:sp>
      <xdr:sp macro="" textlink="">
        <xdr:nvSpPr>
          <xdr:cNvPr id="32" name="テキスト ボックス 92"/>
          <xdr:cNvSpPr txBox="1"/>
        </xdr:nvSpPr>
        <xdr:spPr>
          <a:xfrm>
            <a:off x="13081054" y="7074581"/>
            <a:ext cx="553998" cy="155345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スティック</a:t>
            </a:r>
          </a:p>
        </xdr:txBody>
      </xdr:sp>
      <xdr:sp macro="" textlink="">
        <xdr:nvSpPr>
          <xdr:cNvPr id="33" name="左カーブ矢印 32"/>
          <xdr:cNvSpPr/>
        </xdr:nvSpPr>
        <xdr:spPr>
          <a:xfrm rot="15804495">
            <a:off x="11384061" y="6196089"/>
            <a:ext cx="460160" cy="1519097"/>
          </a:xfrm>
          <a:prstGeom prst="curvedLef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solidFill>
                <a:schemeClr val="tx1"/>
              </a:solidFill>
            </a:endParaRPr>
          </a:p>
        </xdr:txBody>
      </xdr:sp>
      <xdr:pic>
        <xdr:nvPicPr>
          <xdr:cNvPr id="34" name="図 3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flipH="1">
            <a:off x="12240041" y="7117709"/>
            <a:ext cx="661553" cy="589165"/>
          </a:xfrm>
          <a:prstGeom prst="rect">
            <a:avLst/>
          </a:prstGeom>
        </xdr:spPr>
      </xdr:pic>
      <xdr:sp macro="" textlink="">
        <xdr:nvSpPr>
          <xdr:cNvPr id="35" name="角丸四角形 34"/>
          <xdr:cNvSpPr/>
        </xdr:nvSpPr>
        <xdr:spPr>
          <a:xfrm>
            <a:off x="4853207" y="4474178"/>
            <a:ext cx="662940" cy="331388"/>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LB</a:t>
            </a:r>
            <a:endParaRPr lang="ja-JP" altLang="en-US" sz="2800" b="1"/>
          </a:p>
        </xdr:txBody>
      </xdr:sp>
      <xdr:sp macro="" textlink="">
        <xdr:nvSpPr>
          <xdr:cNvPr id="36" name="テキスト ボックス 96"/>
          <xdr:cNvSpPr txBox="1"/>
        </xdr:nvSpPr>
        <xdr:spPr>
          <a:xfrm>
            <a:off x="4831546" y="4832629"/>
            <a:ext cx="651525" cy="1304935"/>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sp macro="" textlink="">
        <xdr:nvSpPr>
          <xdr:cNvPr id="37" name="角丸四角形 36"/>
          <xdr:cNvSpPr/>
        </xdr:nvSpPr>
        <xdr:spPr>
          <a:xfrm>
            <a:off x="5929556" y="2210839"/>
            <a:ext cx="662940" cy="331388"/>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sp macro="" textlink="">
        <xdr:nvSpPr>
          <xdr:cNvPr id="38" name="テキスト ボックス 98"/>
          <xdr:cNvSpPr txBox="1"/>
        </xdr:nvSpPr>
        <xdr:spPr>
          <a:xfrm>
            <a:off x="5907895" y="2570675"/>
            <a:ext cx="651525" cy="1473863"/>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cxnSp macro="">
        <xdr:nvCxnSpPr>
          <xdr:cNvPr id="39" name="直線コネクタ 38"/>
          <xdr:cNvCxnSpPr>
            <a:endCxn id="80" idx="3"/>
          </xdr:cNvCxnSpPr>
        </xdr:nvCxnSpPr>
        <xdr:spPr>
          <a:xfrm flipH="1">
            <a:off x="5427237" y="6041536"/>
            <a:ext cx="1585340" cy="1292613"/>
          </a:xfrm>
          <a:prstGeom prst="line">
            <a:avLst/>
          </a:prstGeom>
          <a:ln w="63500">
            <a:solidFill>
              <a:schemeClr val="accent2"/>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0" name="カギ線コネクタ 39"/>
          <xdr:cNvCxnSpPr/>
        </xdr:nvCxnSpPr>
        <xdr:spPr>
          <a:xfrm rot="16200000" flipV="1">
            <a:off x="7644959" y="4492776"/>
            <a:ext cx="2065056" cy="932063"/>
          </a:xfrm>
          <a:prstGeom prst="bentConnector3">
            <a:avLst>
              <a:gd name="adj1" fmla="val 50000"/>
            </a:avLst>
          </a:prstGeom>
          <a:ln w="63500">
            <a:solidFill>
              <a:schemeClr val="accent6">
                <a:lumMod val="75000"/>
              </a:schemeClr>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1" name="直線コネクタ 40"/>
          <xdr:cNvCxnSpPr>
            <a:endCxn id="10" idx="1"/>
          </xdr:cNvCxnSpPr>
        </xdr:nvCxnSpPr>
        <xdr:spPr>
          <a:xfrm flipV="1">
            <a:off x="8934392" y="5441717"/>
            <a:ext cx="1471250" cy="354474"/>
          </a:xfrm>
          <a:prstGeom prst="line">
            <a:avLst/>
          </a:prstGeom>
          <a:ln w="63500">
            <a:solidFill>
              <a:srgbClr val="00B0F0"/>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2" name="直線コネクタ 41"/>
          <xdr:cNvCxnSpPr>
            <a:endCxn id="8" idx="1"/>
          </xdr:cNvCxnSpPr>
        </xdr:nvCxnSpPr>
        <xdr:spPr>
          <a:xfrm flipV="1">
            <a:off x="8920965" y="3208114"/>
            <a:ext cx="1817752" cy="3096798"/>
          </a:xfrm>
          <a:prstGeom prst="line">
            <a:avLst/>
          </a:prstGeom>
          <a:ln w="63500">
            <a:solidFill>
              <a:schemeClr val="accent5">
                <a:lumMod val="20000"/>
                <a:lumOff val="80000"/>
              </a:schemeClr>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3" name="直線コネクタ 42"/>
          <xdr:cNvCxnSpPr/>
        </xdr:nvCxnSpPr>
        <xdr:spPr>
          <a:xfrm flipH="1" flipV="1">
            <a:off x="6230682" y="3982173"/>
            <a:ext cx="2696379" cy="1527921"/>
          </a:xfrm>
          <a:prstGeom prst="line">
            <a:avLst/>
          </a:prstGeom>
          <a:ln w="63500">
            <a:solidFill>
              <a:srgbClr val="FFFF00"/>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4" name="直線コネクタ 43"/>
          <xdr:cNvCxnSpPr>
            <a:endCxn id="4" idx="3"/>
          </xdr:cNvCxnSpPr>
        </xdr:nvCxnSpPr>
        <xdr:spPr>
          <a:xfrm flipH="1" flipV="1">
            <a:off x="5738695" y="5159843"/>
            <a:ext cx="1243440" cy="350251"/>
          </a:xfrm>
          <a:prstGeom prst="line">
            <a:avLst/>
          </a:prstGeom>
          <a:ln w="63500">
            <a:solidFill>
              <a:schemeClr val="accent4"/>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pic>
        <xdr:nvPicPr>
          <xdr:cNvPr id="45" name="図 44"/>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1909053" y="2530665"/>
            <a:ext cx="996964" cy="1516123"/>
          </a:xfrm>
          <a:prstGeom prst="rect">
            <a:avLst/>
          </a:prstGeom>
          <a:noFill/>
          <a:effectLst>
            <a:glow rad="63500">
              <a:schemeClr val="tx1"/>
            </a:glow>
          </a:effectLst>
        </xdr:spPr>
      </xdr:pic>
      <xdr:cxnSp macro="">
        <xdr:nvCxnSpPr>
          <xdr:cNvPr id="46" name="直線コネクタ 45"/>
          <xdr:cNvCxnSpPr>
            <a:endCxn id="67" idx="1"/>
          </xdr:cNvCxnSpPr>
        </xdr:nvCxnSpPr>
        <xdr:spPr>
          <a:xfrm>
            <a:off x="8677482" y="6734130"/>
            <a:ext cx="1700610" cy="692959"/>
          </a:xfrm>
          <a:prstGeom prst="line">
            <a:avLst/>
          </a:prstGeom>
          <a:ln w="63500">
            <a:solidFill>
              <a:srgbClr val="BF95DF"/>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sp macro="" textlink="">
        <xdr:nvSpPr>
          <xdr:cNvPr id="47" name="テキスト ボックス 135"/>
          <xdr:cNvSpPr txBox="1"/>
        </xdr:nvSpPr>
        <xdr:spPr>
          <a:xfrm>
            <a:off x="6741615" y="7989480"/>
            <a:ext cx="1139685" cy="519064"/>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cxnSp macro="">
        <xdr:nvCxnSpPr>
          <xdr:cNvPr id="48" name="直線コネクタ 47"/>
          <xdr:cNvCxnSpPr>
            <a:stCxn id="11" idx="1"/>
          </xdr:cNvCxnSpPr>
        </xdr:nvCxnSpPr>
        <xdr:spPr>
          <a:xfrm flipV="1">
            <a:off x="7978636" y="6092876"/>
            <a:ext cx="646629" cy="1389446"/>
          </a:xfrm>
          <a:prstGeom prst="line">
            <a:avLst/>
          </a:prstGeom>
          <a:ln w="63500">
            <a:solidFill>
              <a:schemeClr val="bg1"/>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sp macro="" textlink="">
        <xdr:nvSpPr>
          <xdr:cNvPr id="49" name="テキスト ボックス 139"/>
          <xdr:cNvSpPr txBox="1"/>
        </xdr:nvSpPr>
        <xdr:spPr>
          <a:xfrm>
            <a:off x="6182784" y="7448177"/>
            <a:ext cx="1876308" cy="45750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ロックオン</a:t>
            </a:r>
          </a:p>
        </xdr:txBody>
      </xdr:sp>
      <xdr:pic>
        <xdr:nvPicPr>
          <xdr:cNvPr id="50" name="図 49"/>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221137" y="7538670"/>
            <a:ext cx="944736" cy="937808"/>
          </a:xfrm>
          <a:prstGeom prst="rect">
            <a:avLst/>
          </a:prstGeom>
        </xdr:spPr>
      </xdr:pic>
      <xdr:pic>
        <xdr:nvPicPr>
          <xdr:cNvPr id="51" name="図 50"/>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064611" y="7448790"/>
            <a:ext cx="1210919" cy="1199835"/>
          </a:xfrm>
          <a:prstGeom prst="rect">
            <a:avLst/>
          </a:prstGeom>
        </xdr:spPr>
      </xdr:pic>
      <xdr:sp macro="" textlink="">
        <xdr:nvSpPr>
          <xdr:cNvPr id="52" name="円形吹き出し 51"/>
          <xdr:cNvSpPr/>
        </xdr:nvSpPr>
        <xdr:spPr>
          <a:xfrm>
            <a:off x="2906018" y="2383108"/>
            <a:ext cx="751192" cy="1293481"/>
          </a:xfrm>
          <a:prstGeom prst="wedgeEllipseCallout">
            <a:avLst>
              <a:gd name="adj1" fmla="val -68957"/>
              <a:gd name="adj2" fmla="val 26639"/>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ja-JP" altLang="en-US"/>
              <a:t>基本操作</a:t>
            </a:r>
          </a:p>
        </xdr:txBody>
      </xdr:sp>
    </xdr:grpSp>
    <xdr:clientData/>
  </xdr:twoCellAnchor>
  <xdr:twoCellAnchor>
    <xdr:from>
      <xdr:col>0</xdr:col>
      <xdr:colOff>110836</xdr:colOff>
      <xdr:row>0</xdr:row>
      <xdr:rowOff>55418</xdr:rowOff>
    </xdr:from>
    <xdr:to>
      <xdr:col>5</xdr:col>
      <xdr:colOff>304800</xdr:colOff>
      <xdr:row>5</xdr:row>
      <xdr:rowOff>124691</xdr:rowOff>
    </xdr:to>
    <xdr:sp macro="" textlink="">
      <xdr:nvSpPr>
        <xdr:cNvPr id="90" name="テキスト ボックス 89"/>
        <xdr:cNvSpPr txBox="1"/>
      </xdr:nvSpPr>
      <xdr:spPr>
        <a:xfrm>
          <a:off x="110836" y="55418"/>
          <a:ext cx="3241964" cy="9005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800"/>
            <a:t>キャラ仕様</a:t>
          </a:r>
        </a:p>
      </xdr:txBody>
    </xdr:sp>
    <xdr:clientData/>
  </xdr:twoCellAnchor>
  <xdr:twoCellAnchor>
    <xdr:from>
      <xdr:col>0</xdr:col>
      <xdr:colOff>443345</xdr:colOff>
      <xdr:row>8</xdr:row>
      <xdr:rowOff>110837</xdr:rowOff>
    </xdr:from>
    <xdr:to>
      <xdr:col>14</xdr:col>
      <xdr:colOff>180109</xdr:colOff>
      <xdr:row>29</xdr:row>
      <xdr:rowOff>138545</xdr:rowOff>
    </xdr:to>
    <xdr:sp macro="" textlink="">
      <xdr:nvSpPr>
        <xdr:cNvPr id="91" name="正方形/長方形 90"/>
        <xdr:cNvSpPr/>
      </xdr:nvSpPr>
      <xdr:spPr>
        <a:xfrm>
          <a:off x="443345" y="1440873"/>
          <a:ext cx="8271164" cy="3519054"/>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471056</xdr:colOff>
      <xdr:row>9</xdr:row>
      <xdr:rowOff>13855</xdr:rowOff>
    </xdr:from>
    <xdr:to>
      <xdr:col>2</xdr:col>
      <xdr:colOff>526473</xdr:colOff>
      <xdr:row>13</xdr:row>
      <xdr:rowOff>138546</xdr:rowOff>
    </xdr:to>
    <xdr:sp macro="" textlink="">
      <xdr:nvSpPr>
        <xdr:cNvPr id="92" name="テキスト ボックス 91"/>
        <xdr:cNvSpPr txBox="1"/>
      </xdr:nvSpPr>
      <xdr:spPr>
        <a:xfrm>
          <a:off x="471056" y="1510146"/>
          <a:ext cx="1274617" cy="7897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移動</a:t>
          </a:r>
        </a:p>
      </xdr:txBody>
    </xdr:sp>
    <xdr:clientData/>
  </xdr:twoCellAnchor>
  <xdr:twoCellAnchor>
    <xdr:from>
      <xdr:col>0</xdr:col>
      <xdr:colOff>581890</xdr:colOff>
      <xdr:row>13</xdr:row>
      <xdr:rowOff>83128</xdr:rowOff>
    </xdr:from>
    <xdr:to>
      <xdr:col>1</xdr:col>
      <xdr:colOff>574242</xdr:colOff>
      <xdr:row>17</xdr:row>
      <xdr:rowOff>35235</xdr:rowOff>
    </xdr:to>
    <xdr:sp macro="" textlink="">
      <xdr:nvSpPr>
        <xdr:cNvPr id="95" name="円/楕円 94"/>
        <xdr:cNvSpPr/>
      </xdr:nvSpPr>
      <xdr:spPr>
        <a:xfrm>
          <a:off x="581890" y="2244437"/>
          <a:ext cx="601952" cy="617125"/>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clientData/>
  </xdr:twoCellAnchor>
  <xdr:twoCellAnchor>
    <xdr:from>
      <xdr:col>1</xdr:col>
      <xdr:colOff>1</xdr:colOff>
      <xdr:row>13</xdr:row>
      <xdr:rowOff>138546</xdr:rowOff>
    </xdr:from>
    <xdr:to>
      <xdr:col>1</xdr:col>
      <xdr:colOff>561630</xdr:colOff>
      <xdr:row>16</xdr:row>
      <xdr:rowOff>153054</xdr:rowOff>
    </xdr:to>
    <xdr:sp macro="" textlink="">
      <xdr:nvSpPr>
        <xdr:cNvPr id="97" name="テキスト ボックス 51"/>
        <xdr:cNvSpPr txBox="1"/>
      </xdr:nvSpPr>
      <xdr:spPr>
        <a:xfrm>
          <a:off x="609601" y="2299855"/>
          <a:ext cx="561629" cy="513272"/>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L3</a:t>
          </a:r>
          <a:endParaRPr lang="ja-JP" altLang="en-US" sz="2800">
            <a:solidFill>
              <a:schemeClr val="bg1"/>
            </a:solidFill>
          </a:endParaRPr>
        </a:p>
      </xdr:txBody>
    </xdr:sp>
    <xdr:clientData/>
  </xdr:twoCellAnchor>
  <xdr:twoCellAnchor>
    <xdr:from>
      <xdr:col>2</xdr:col>
      <xdr:colOff>27709</xdr:colOff>
      <xdr:row>13</xdr:row>
      <xdr:rowOff>138546</xdr:rowOff>
    </xdr:from>
    <xdr:to>
      <xdr:col>8</xdr:col>
      <xdr:colOff>415636</xdr:colOff>
      <xdr:row>16</xdr:row>
      <xdr:rowOff>110837</xdr:rowOff>
    </xdr:to>
    <xdr:sp macro="" textlink="">
      <xdr:nvSpPr>
        <xdr:cNvPr id="98" name="テキスト ボックス 97"/>
        <xdr:cNvSpPr txBox="1"/>
      </xdr:nvSpPr>
      <xdr:spPr>
        <a:xfrm>
          <a:off x="1246909" y="2299855"/>
          <a:ext cx="4045527" cy="4710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ステッイク（</a:t>
          </a:r>
          <a:r>
            <a:rPr kumimoji="1" lang="en-US" altLang="ja-JP" sz="2400"/>
            <a:t>360</a:t>
          </a:r>
          <a:r>
            <a:rPr kumimoji="1" lang="ja-JP" altLang="en-US" sz="2400"/>
            <a:t>゜）</a:t>
          </a:r>
        </a:p>
      </xdr:txBody>
    </xdr:sp>
    <xdr:clientData/>
  </xdr:twoCellAnchor>
  <xdr:twoCellAnchor>
    <xdr:from>
      <xdr:col>1</xdr:col>
      <xdr:colOff>193964</xdr:colOff>
      <xdr:row>19</xdr:row>
      <xdr:rowOff>1</xdr:rowOff>
    </xdr:from>
    <xdr:to>
      <xdr:col>14</xdr:col>
      <xdr:colOff>96982</xdr:colOff>
      <xdr:row>28</xdr:row>
      <xdr:rowOff>110837</xdr:rowOff>
    </xdr:to>
    <xdr:sp macro="" textlink="">
      <xdr:nvSpPr>
        <xdr:cNvPr id="99" name="テキスト ボックス 98"/>
        <xdr:cNvSpPr txBox="1"/>
      </xdr:nvSpPr>
      <xdr:spPr>
        <a:xfrm>
          <a:off x="803564" y="3158837"/>
          <a:ext cx="7827818" cy="1607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進行方向にキャラが向く。</a:t>
          </a:r>
          <a:endParaRPr kumimoji="1" lang="en-US" altLang="ja-JP" sz="2400"/>
        </a:p>
        <a:p>
          <a:r>
            <a:rPr kumimoji="1" lang="ja-JP" altLang="en-US" sz="2400"/>
            <a:t>（ロックオン時は横移動、後ろ移動あり。）</a:t>
          </a:r>
          <a:endParaRPr kumimoji="1" lang="en-US" altLang="ja-JP" sz="2400"/>
        </a:p>
        <a:p>
          <a:r>
            <a:rPr kumimoji="1" lang="ja-JP" altLang="en-US" sz="2400"/>
            <a:t>移動速度は後から変更できるようにお願いします。</a:t>
          </a:r>
        </a:p>
      </xdr:txBody>
    </xdr:sp>
    <xdr:clientData/>
  </xdr:twoCellAnchor>
  <xdr:twoCellAnchor>
    <xdr:from>
      <xdr:col>0</xdr:col>
      <xdr:colOff>443345</xdr:colOff>
      <xdr:row>31</xdr:row>
      <xdr:rowOff>13855</xdr:rowOff>
    </xdr:from>
    <xdr:to>
      <xdr:col>14</xdr:col>
      <xdr:colOff>180109</xdr:colOff>
      <xdr:row>52</xdr:row>
      <xdr:rowOff>41564</xdr:rowOff>
    </xdr:to>
    <xdr:sp macro="" textlink="">
      <xdr:nvSpPr>
        <xdr:cNvPr id="100" name="正方形/長方形 99"/>
        <xdr:cNvSpPr/>
      </xdr:nvSpPr>
      <xdr:spPr>
        <a:xfrm>
          <a:off x="443345" y="5167746"/>
          <a:ext cx="8271164" cy="3519054"/>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554184</xdr:colOff>
      <xdr:row>31</xdr:row>
      <xdr:rowOff>1</xdr:rowOff>
    </xdr:from>
    <xdr:to>
      <xdr:col>4</xdr:col>
      <xdr:colOff>332509</xdr:colOff>
      <xdr:row>35</xdr:row>
      <xdr:rowOff>124692</xdr:rowOff>
    </xdr:to>
    <xdr:sp macro="" textlink="">
      <xdr:nvSpPr>
        <xdr:cNvPr id="101" name="テキスト ボックス 100"/>
        <xdr:cNvSpPr txBox="1"/>
      </xdr:nvSpPr>
      <xdr:spPr>
        <a:xfrm>
          <a:off x="554184" y="5153892"/>
          <a:ext cx="2216725" cy="7897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ジャンプ</a:t>
          </a:r>
        </a:p>
      </xdr:txBody>
    </xdr:sp>
    <xdr:clientData/>
  </xdr:twoCellAnchor>
  <xdr:twoCellAnchor>
    <xdr:from>
      <xdr:col>1</xdr:col>
      <xdr:colOff>55419</xdr:colOff>
      <xdr:row>36</xdr:row>
      <xdr:rowOff>27709</xdr:rowOff>
    </xdr:from>
    <xdr:to>
      <xdr:col>2</xdr:col>
      <xdr:colOff>46067</xdr:colOff>
      <xdr:row>39</xdr:row>
      <xdr:rowOff>125418</xdr:rowOff>
    </xdr:to>
    <xdr:sp macro="" textlink="">
      <xdr:nvSpPr>
        <xdr:cNvPr id="102" name="円/楕円 101"/>
        <xdr:cNvSpPr/>
      </xdr:nvSpPr>
      <xdr:spPr>
        <a:xfrm>
          <a:off x="665019" y="6012873"/>
          <a:ext cx="600248" cy="596472"/>
        </a:xfrm>
        <a:prstGeom prst="ellipse">
          <a:avLst/>
        </a:prstGeom>
        <a:solidFill>
          <a:srgbClr val="92D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A</a:t>
          </a:r>
          <a:endParaRPr lang="ja-JP" altLang="en-US" sz="3200" b="1"/>
        </a:p>
      </xdr:txBody>
    </xdr:sp>
    <xdr:clientData/>
  </xdr:twoCellAnchor>
  <xdr:twoCellAnchor>
    <xdr:from>
      <xdr:col>2</xdr:col>
      <xdr:colOff>83128</xdr:colOff>
      <xdr:row>36</xdr:row>
      <xdr:rowOff>83127</xdr:rowOff>
    </xdr:from>
    <xdr:to>
      <xdr:col>8</xdr:col>
      <xdr:colOff>471055</xdr:colOff>
      <xdr:row>39</xdr:row>
      <xdr:rowOff>55419</xdr:rowOff>
    </xdr:to>
    <xdr:sp macro="" textlink="">
      <xdr:nvSpPr>
        <xdr:cNvPr id="103" name="テキスト ボックス 102"/>
        <xdr:cNvSpPr txBox="1"/>
      </xdr:nvSpPr>
      <xdr:spPr>
        <a:xfrm>
          <a:off x="1302328" y="6068291"/>
          <a:ext cx="4045527" cy="4710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1</xdr:col>
      <xdr:colOff>332509</xdr:colOff>
      <xdr:row>41</xdr:row>
      <xdr:rowOff>13856</xdr:rowOff>
    </xdr:from>
    <xdr:to>
      <xdr:col>14</xdr:col>
      <xdr:colOff>235527</xdr:colOff>
      <xdr:row>50</xdr:row>
      <xdr:rowOff>124692</xdr:rowOff>
    </xdr:to>
    <xdr:sp macro="" textlink="">
      <xdr:nvSpPr>
        <xdr:cNvPr id="104" name="テキスト ボックス 103"/>
        <xdr:cNvSpPr txBox="1"/>
      </xdr:nvSpPr>
      <xdr:spPr>
        <a:xfrm>
          <a:off x="942109" y="6830292"/>
          <a:ext cx="7827818" cy="1607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ジャンプ中の攻撃、回避、ガードなし。</a:t>
          </a:r>
          <a:endParaRPr kumimoji="1" lang="en-US" altLang="ja-JP" sz="2400"/>
        </a:p>
        <a:p>
          <a:r>
            <a:rPr kumimoji="1" lang="ja-JP" altLang="en-US" sz="2400"/>
            <a:t>ダメージ判定あり。</a:t>
          </a:r>
          <a:endParaRPr kumimoji="1" lang="en-US" altLang="ja-JP" sz="2400"/>
        </a:p>
        <a:p>
          <a:r>
            <a:rPr kumimoji="1" lang="ja-JP" altLang="en-US" sz="2400"/>
            <a:t>ジャンプの高さ後から変更できるようにお願いします。</a:t>
          </a:r>
        </a:p>
      </xdr:txBody>
    </xdr:sp>
    <xdr:clientData/>
  </xdr:twoCellAnchor>
  <xdr:twoCellAnchor>
    <xdr:from>
      <xdr:col>15</xdr:col>
      <xdr:colOff>81395</xdr:colOff>
      <xdr:row>9</xdr:row>
      <xdr:rowOff>15587</xdr:rowOff>
    </xdr:from>
    <xdr:to>
      <xdr:col>28</xdr:col>
      <xdr:colOff>427759</xdr:colOff>
      <xdr:row>30</xdr:row>
      <xdr:rowOff>43296</xdr:rowOff>
    </xdr:to>
    <xdr:sp macro="" textlink="">
      <xdr:nvSpPr>
        <xdr:cNvPr id="105" name="正方形/長方形 104"/>
        <xdr:cNvSpPr/>
      </xdr:nvSpPr>
      <xdr:spPr>
        <a:xfrm>
          <a:off x="9225395" y="1558637"/>
          <a:ext cx="8271164" cy="3628159"/>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247652</xdr:colOff>
      <xdr:row>9</xdr:row>
      <xdr:rowOff>131620</xdr:rowOff>
    </xdr:from>
    <xdr:to>
      <xdr:col>19</xdr:col>
      <xdr:colOff>25977</xdr:colOff>
      <xdr:row>14</xdr:row>
      <xdr:rowOff>90056</xdr:rowOff>
    </xdr:to>
    <xdr:sp macro="" textlink="">
      <xdr:nvSpPr>
        <xdr:cNvPr id="106" name="テキスト ボックス 105"/>
        <xdr:cNvSpPr txBox="1"/>
      </xdr:nvSpPr>
      <xdr:spPr>
        <a:xfrm>
          <a:off x="9391652" y="1674670"/>
          <a:ext cx="2216725" cy="8156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カメラ操作</a:t>
          </a:r>
        </a:p>
      </xdr:txBody>
    </xdr:sp>
    <xdr:clientData/>
  </xdr:twoCellAnchor>
  <xdr:twoCellAnchor>
    <xdr:from>
      <xdr:col>15</xdr:col>
      <xdr:colOff>261505</xdr:colOff>
      <xdr:row>14</xdr:row>
      <xdr:rowOff>117764</xdr:rowOff>
    </xdr:from>
    <xdr:to>
      <xdr:col>16</xdr:col>
      <xdr:colOff>253857</xdr:colOff>
      <xdr:row>18</xdr:row>
      <xdr:rowOff>64676</xdr:rowOff>
    </xdr:to>
    <xdr:sp macro="" textlink="">
      <xdr:nvSpPr>
        <xdr:cNvPr id="108" name="円/楕円 107"/>
        <xdr:cNvSpPr/>
      </xdr:nvSpPr>
      <xdr:spPr>
        <a:xfrm>
          <a:off x="9405505" y="2518064"/>
          <a:ext cx="601952" cy="632712"/>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clientData/>
  </xdr:twoCellAnchor>
  <xdr:twoCellAnchor>
    <xdr:from>
      <xdr:col>15</xdr:col>
      <xdr:colOff>303069</xdr:colOff>
      <xdr:row>15</xdr:row>
      <xdr:rowOff>1732</xdr:rowOff>
    </xdr:from>
    <xdr:to>
      <xdr:col>16</xdr:col>
      <xdr:colOff>255098</xdr:colOff>
      <xdr:row>18</xdr:row>
      <xdr:rowOff>16240</xdr:rowOff>
    </xdr:to>
    <xdr:sp macro="" textlink="">
      <xdr:nvSpPr>
        <xdr:cNvPr id="109" name="テキスト ボックス 51"/>
        <xdr:cNvSpPr txBox="1"/>
      </xdr:nvSpPr>
      <xdr:spPr>
        <a:xfrm>
          <a:off x="9447069" y="2573482"/>
          <a:ext cx="561629" cy="528858"/>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R3</a:t>
          </a:r>
          <a:endParaRPr lang="ja-JP" altLang="en-US" sz="2800">
            <a:solidFill>
              <a:schemeClr val="bg1"/>
            </a:solidFill>
          </a:endParaRPr>
        </a:p>
      </xdr:txBody>
    </xdr:sp>
    <xdr:clientData/>
  </xdr:twoCellAnchor>
  <xdr:twoCellAnchor>
    <xdr:from>
      <xdr:col>16</xdr:col>
      <xdr:colOff>303070</xdr:colOff>
      <xdr:row>14</xdr:row>
      <xdr:rowOff>117764</xdr:rowOff>
    </xdr:from>
    <xdr:to>
      <xdr:col>20</xdr:col>
      <xdr:colOff>95250</xdr:colOff>
      <xdr:row>17</xdr:row>
      <xdr:rowOff>90055</xdr:rowOff>
    </xdr:to>
    <xdr:sp macro="" textlink="">
      <xdr:nvSpPr>
        <xdr:cNvPr id="110" name="テキスト ボックス 109"/>
        <xdr:cNvSpPr txBox="1"/>
      </xdr:nvSpPr>
      <xdr:spPr>
        <a:xfrm>
          <a:off x="10056670" y="2518064"/>
          <a:ext cx="2230580" cy="4866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ステッイク</a:t>
          </a:r>
        </a:p>
      </xdr:txBody>
    </xdr:sp>
    <xdr:clientData/>
  </xdr:twoCellAnchor>
  <xdr:twoCellAnchor>
    <xdr:from>
      <xdr:col>16</xdr:col>
      <xdr:colOff>67541</xdr:colOff>
      <xdr:row>19</xdr:row>
      <xdr:rowOff>15588</xdr:rowOff>
    </xdr:from>
    <xdr:to>
      <xdr:col>28</xdr:col>
      <xdr:colOff>580159</xdr:colOff>
      <xdr:row>30</xdr:row>
      <xdr:rowOff>159327</xdr:rowOff>
    </xdr:to>
    <xdr:sp macro="" textlink="">
      <xdr:nvSpPr>
        <xdr:cNvPr id="111" name="テキスト ボックス 110"/>
        <xdr:cNvSpPr txBox="1"/>
      </xdr:nvSpPr>
      <xdr:spPr>
        <a:xfrm>
          <a:off x="9821141" y="3273138"/>
          <a:ext cx="7827818" cy="2029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左右</a:t>
          </a:r>
          <a:r>
            <a:rPr kumimoji="1" lang="en-US" altLang="ja-JP" sz="2400"/>
            <a:t>360</a:t>
          </a:r>
          <a:r>
            <a:rPr kumimoji="1" lang="ja-JP" altLang="en-US" sz="2400"/>
            <a:t>度、上下</a:t>
          </a:r>
          <a:r>
            <a:rPr kumimoji="1" lang="en-US" altLang="ja-JP" sz="2400"/>
            <a:t>30</a:t>
          </a:r>
          <a:r>
            <a:rPr kumimoji="1" lang="ja-JP" altLang="en-US" sz="2400"/>
            <a:t>度から</a:t>
          </a:r>
          <a:r>
            <a:rPr kumimoji="1" lang="en-US" altLang="ja-JP" sz="2400"/>
            <a:t>70</a:t>
          </a:r>
          <a:r>
            <a:rPr kumimoji="1" lang="ja-JP" altLang="en-US" sz="2400"/>
            <a:t>度。</a:t>
          </a:r>
          <a:endParaRPr kumimoji="1" lang="en-US" altLang="ja-JP" sz="2400"/>
        </a:p>
        <a:p>
          <a:r>
            <a:rPr kumimoji="1" lang="ja-JP" altLang="en-US" sz="2400"/>
            <a:t>ステージとのあたり判定あり。</a:t>
          </a:r>
          <a:endParaRPr kumimoji="1" lang="en-US" altLang="ja-JP" sz="2400"/>
        </a:p>
        <a:p>
          <a:r>
            <a:rPr kumimoji="1" lang="ja-JP" altLang="en-US" sz="2400"/>
            <a:t>めり込まないように。</a:t>
          </a:r>
          <a:endParaRPr kumimoji="1" lang="en-US" altLang="ja-JP" sz="2400"/>
        </a:p>
        <a:p>
          <a:r>
            <a:rPr kumimoji="1" lang="ja-JP" altLang="en-US" sz="2400"/>
            <a:t>カメラ角度後から変更できるようにお願いします。</a:t>
          </a:r>
          <a:endParaRPr kumimoji="1" lang="en-US" altLang="ja-JP" sz="2400"/>
        </a:p>
        <a:p>
          <a:endParaRPr kumimoji="1" lang="ja-JP" altLang="en-US" sz="2400"/>
        </a:p>
      </xdr:txBody>
    </xdr:sp>
    <xdr:clientData/>
  </xdr:twoCellAnchor>
  <xdr:twoCellAnchor>
    <xdr:from>
      <xdr:col>15</xdr:col>
      <xdr:colOff>122959</xdr:colOff>
      <xdr:row>32</xdr:row>
      <xdr:rowOff>159328</xdr:rowOff>
    </xdr:from>
    <xdr:to>
      <xdr:col>28</xdr:col>
      <xdr:colOff>469323</xdr:colOff>
      <xdr:row>54</xdr:row>
      <xdr:rowOff>15587</xdr:rowOff>
    </xdr:to>
    <xdr:sp macro="" textlink="">
      <xdr:nvSpPr>
        <xdr:cNvPr id="112" name="正方形/長方形 111"/>
        <xdr:cNvSpPr/>
      </xdr:nvSpPr>
      <xdr:spPr>
        <a:xfrm>
          <a:off x="9266959" y="5645728"/>
          <a:ext cx="8271164" cy="3628159"/>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372343</xdr:colOff>
      <xdr:row>33</xdr:row>
      <xdr:rowOff>90055</xdr:rowOff>
    </xdr:from>
    <xdr:to>
      <xdr:col>19</xdr:col>
      <xdr:colOff>150668</xdr:colOff>
      <xdr:row>38</xdr:row>
      <xdr:rowOff>43296</xdr:rowOff>
    </xdr:to>
    <xdr:sp macro="" textlink="">
      <xdr:nvSpPr>
        <xdr:cNvPr id="113" name="テキスト ボックス 112"/>
        <xdr:cNvSpPr txBox="1"/>
      </xdr:nvSpPr>
      <xdr:spPr>
        <a:xfrm>
          <a:off x="9516343" y="5747905"/>
          <a:ext cx="2216725" cy="8104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攻撃</a:t>
          </a:r>
        </a:p>
      </xdr:txBody>
    </xdr:sp>
    <xdr:clientData/>
  </xdr:twoCellAnchor>
  <xdr:twoCellAnchor>
    <xdr:from>
      <xdr:col>15</xdr:col>
      <xdr:colOff>289214</xdr:colOff>
      <xdr:row>37</xdr:row>
      <xdr:rowOff>131618</xdr:rowOff>
    </xdr:from>
    <xdr:to>
      <xdr:col>16</xdr:col>
      <xdr:colOff>279862</xdr:colOff>
      <xdr:row>41</xdr:row>
      <xdr:rowOff>59263</xdr:rowOff>
    </xdr:to>
    <xdr:sp macro="" textlink="">
      <xdr:nvSpPr>
        <xdr:cNvPr id="114" name="円/楕円 113"/>
        <xdr:cNvSpPr/>
      </xdr:nvSpPr>
      <xdr:spPr>
        <a:xfrm>
          <a:off x="9433214" y="6475268"/>
          <a:ext cx="600248" cy="613445"/>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16</xdr:col>
      <xdr:colOff>275360</xdr:colOff>
      <xdr:row>37</xdr:row>
      <xdr:rowOff>145472</xdr:rowOff>
    </xdr:from>
    <xdr:to>
      <xdr:col>23</xdr:col>
      <xdr:colOff>53687</xdr:colOff>
      <xdr:row>40</xdr:row>
      <xdr:rowOff>117764</xdr:rowOff>
    </xdr:to>
    <xdr:sp macro="" textlink="">
      <xdr:nvSpPr>
        <xdr:cNvPr id="115" name="テキスト ボックス 114"/>
        <xdr:cNvSpPr txBox="1"/>
      </xdr:nvSpPr>
      <xdr:spPr>
        <a:xfrm>
          <a:off x="10028960" y="6489122"/>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r>
            <a:rPr kumimoji="1" lang="en-US" altLang="ja-JP" sz="2800"/>
            <a:t>or</a:t>
          </a:r>
          <a:r>
            <a:rPr kumimoji="1" lang="ja-JP" altLang="en-US" sz="2800"/>
            <a:t>長押し</a:t>
          </a:r>
        </a:p>
      </xdr:txBody>
    </xdr:sp>
    <xdr:clientData/>
  </xdr:twoCellAnchor>
  <xdr:twoCellAnchor>
    <xdr:from>
      <xdr:col>16</xdr:col>
      <xdr:colOff>109105</xdr:colOff>
      <xdr:row>41</xdr:row>
      <xdr:rowOff>145474</xdr:rowOff>
    </xdr:from>
    <xdr:to>
      <xdr:col>29</xdr:col>
      <xdr:colOff>12123</xdr:colOff>
      <xdr:row>51</xdr:row>
      <xdr:rowOff>117764</xdr:rowOff>
    </xdr:to>
    <xdr:sp macro="" textlink="">
      <xdr:nvSpPr>
        <xdr:cNvPr id="116" name="テキスト ボックス 115"/>
        <xdr:cNvSpPr txBox="1"/>
      </xdr:nvSpPr>
      <xdr:spPr>
        <a:xfrm>
          <a:off x="9862705" y="7174924"/>
          <a:ext cx="7827818" cy="16867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コンボ</a:t>
          </a:r>
          <a:r>
            <a:rPr kumimoji="1" lang="en-US" altLang="ja-JP" sz="2400"/>
            <a:t>4</a:t>
          </a:r>
          <a:r>
            <a:rPr kumimoji="1" lang="en-US" altLang="ja-JP" sz="2400" baseline="0"/>
            <a:t> </a:t>
          </a:r>
          <a:r>
            <a:rPr kumimoji="1" lang="ja-JP" altLang="en-US" sz="2400"/>
            <a:t>回まで。</a:t>
          </a:r>
          <a:endParaRPr kumimoji="1" lang="en-US" altLang="ja-JP" sz="2400"/>
        </a:p>
        <a:p>
          <a:r>
            <a:rPr kumimoji="1" lang="ja-JP" altLang="en-US" sz="2400"/>
            <a:t>長押しでため技、周囲の敵にダメージ</a:t>
          </a:r>
          <a:r>
            <a:rPr kumimoji="1" lang="en-US" altLang="ja-JP" sz="2400"/>
            <a:t>+</a:t>
          </a:r>
          <a:r>
            <a:rPr kumimoji="1" lang="ja-JP" altLang="en-US" sz="2400"/>
            <a:t>ノックバック。</a:t>
          </a:r>
          <a:endParaRPr kumimoji="1" lang="en-US" altLang="ja-JP" sz="2400"/>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2400">
              <a:solidFill>
                <a:schemeClr val="dk1"/>
              </a:solidFill>
              <a:effectLst/>
              <a:latin typeface="+mn-lt"/>
              <a:ea typeface="+mn-ea"/>
              <a:cs typeface="+mn-cs"/>
            </a:rPr>
            <a:t>攻撃力後からは変更できるようにお願いします。</a:t>
          </a:r>
          <a:endParaRPr kumimoji="1" lang="en-US" altLang="ja-JP" sz="2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2400">
              <a:solidFill>
                <a:srgbClr val="FF0000"/>
              </a:solidFill>
              <a:effectLst/>
              <a:latin typeface="+mn-lt"/>
              <a:ea typeface="+mn-ea"/>
              <a:cs typeface="+mn-cs"/>
            </a:rPr>
            <a:t>*詳細は「勇者の攻撃」仕様へ</a:t>
          </a:r>
          <a:endParaRPr lang="ja-JP" altLang="ja-JP" sz="4800">
            <a:solidFill>
              <a:srgbClr val="FF0000"/>
            </a:solidFill>
            <a:effectLst/>
          </a:endParaRPr>
        </a:p>
        <a:p>
          <a:endParaRPr kumimoji="1" lang="ja-JP" altLang="en-US" sz="2400"/>
        </a:p>
      </xdr:txBody>
    </xdr:sp>
    <xdr:clientData/>
  </xdr:twoCellAnchor>
  <xdr:twoCellAnchor>
    <xdr:from>
      <xdr:col>0</xdr:col>
      <xdr:colOff>427758</xdr:colOff>
      <xdr:row>53</xdr:row>
      <xdr:rowOff>159328</xdr:rowOff>
    </xdr:from>
    <xdr:to>
      <xdr:col>14</xdr:col>
      <xdr:colOff>171449</xdr:colOff>
      <xdr:row>86</xdr:row>
      <xdr:rowOff>93009</xdr:rowOff>
    </xdr:to>
    <xdr:sp macro="" textlink="">
      <xdr:nvSpPr>
        <xdr:cNvPr id="117" name="正方形/長方形 116"/>
        <xdr:cNvSpPr/>
      </xdr:nvSpPr>
      <xdr:spPr>
        <a:xfrm>
          <a:off x="427758" y="9246178"/>
          <a:ext cx="8278091" cy="5591531"/>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143743</xdr:colOff>
      <xdr:row>54</xdr:row>
      <xdr:rowOff>90055</xdr:rowOff>
    </xdr:from>
    <xdr:to>
      <xdr:col>4</xdr:col>
      <xdr:colOff>531668</xdr:colOff>
      <xdr:row>59</xdr:row>
      <xdr:rowOff>43296</xdr:rowOff>
    </xdr:to>
    <xdr:sp macro="" textlink="">
      <xdr:nvSpPr>
        <xdr:cNvPr id="118" name="テキスト ボックス 117"/>
        <xdr:cNvSpPr txBox="1"/>
      </xdr:nvSpPr>
      <xdr:spPr>
        <a:xfrm>
          <a:off x="753343" y="9348355"/>
          <a:ext cx="2216725" cy="8104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ガード</a:t>
          </a:r>
        </a:p>
      </xdr:txBody>
    </xdr:sp>
    <xdr:clientData/>
  </xdr:twoCellAnchor>
  <xdr:twoCellAnchor>
    <xdr:from>
      <xdr:col>0</xdr:col>
      <xdr:colOff>467592</xdr:colOff>
      <xdr:row>58</xdr:row>
      <xdr:rowOff>148937</xdr:rowOff>
    </xdr:from>
    <xdr:to>
      <xdr:col>1</xdr:col>
      <xdr:colOff>458240</xdr:colOff>
      <xdr:row>62</xdr:row>
      <xdr:rowOff>78382</xdr:rowOff>
    </xdr:to>
    <xdr:sp macro="" textlink="">
      <xdr:nvSpPr>
        <xdr:cNvPr id="120" name="円/楕円 119"/>
        <xdr:cNvSpPr/>
      </xdr:nvSpPr>
      <xdr:spPr>
        <a:xfrm>
          <a:off x="467592" y="10093037"/>
          <a:ext cx="600248" cy="615245"/>
        </a:xfrm>
        <a:prstGeom prst="ellipse">
          <a:avLst/>
        </a:prstGeom>
        <a:solidFill>
          <a:srgbClr val="FFFF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Y</a:t>
          </a:r>
          <a:endParaRPr lang="ja-JP" altLang="en-US" sz="3200" b="1"/>
        </a:p>
      </xdr:txBody>
    </xdr:sp>
    <xdr:clientData/>
  </xdr:twoCellAnchor>
  <xdr:twoCellAnchor>
    <xdr:from>
      <xdr:col>1</xdr:col>
      <xdr:colOff>580160</xdr:colOff>
      <xdr:row>59</xdr:row>
      <xdr:rowOff>5195</xdr:rowOff>
    </xdr:from>
    <xdr:to>
      <xdr:col>8</xdr:col>
      <xdr:colOff>358487</xdr:colOff>
      <xdr:row>61</xdr:row>
      <xdr:rowOff>148937</xdr:rowOff>
    </xdr:to>
    <xdr:sp macro="" textlink="">
      <xdr:nvSpPr>
        <xdr:cNvPr id="121" name="テキスト ボックス 120"/>
        <xdr:cNvSpPr txBox="1"/>
      </xdr:nvSpPr>
      <xdr:spPr>
        <a:xfrm>
          <a:off x="1189760" y="10120745"/>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ボタン長押し</a:t>
          </a:r>
        </a:p>
      </xdr:txBody>
    </xdr:sp>
    <xdr:clientData/>
  </xdr:twoCellAnchor>
  <xdr:twoCellAnchor>
    <xdr:from>
      <xdr:col>1</xdr:col>
      <xdr:colOff>418387</xdr:colOff>
      <xdr:row>63</xdr:row>
      <xdr:rowOff>55826</xdr:rowOff>
    </xdr:from>
    <xdr:to>
      <xdr:col>13</xdr:col>
      <xdr:colOff>347382</xdr:colOff>
      <xdr:row>74</xdr:row>
      <xdr:rowOff>101973</xdr:rowOff>
    </xdr:to>
    <xdr:sp macro="" textlink="">
      <xdr:nvSpPr>
        <xdr:cNvPr id="122" name="テキスト ボックス 121"/>
        <xdr:cNvSpPr txBox="1"/>
      </xdr:nvSpPr>
      <xdr:spPr>
        <a:xfrm>
          <a:off x="1027987" y="10857176"/>
          <a:ext cx="7244195" cy="19320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400"/>
            <a:t>Y</a:t>
          </a:r>
          <a:r>
            <a:rPr kumimoji="1" lang="ja-JP" altLang="en-US" sz="2400"/>
            <a:t>ボタンを押してる間盾を構える。</a:t>
          </a:r>
          <a:endParaRPr kumimoji="1" lang="en-US" altLang="ja-JP" sz="2400"/>
        </a:p>
        <a:p>
          <a:r>
            <a:rPr kumimoji="1" lang="ja-JP" altLang="en-US" sz="2400"/>
            <a:t>盾の耐久度あり</a:t>
          </a:r>
          <a:endParaRPr kumimoji="1" lang="en-US" altLang="ja-JP" sz="2400"/>
        </a:p>
        <a:p>
          <a:r>
            <a:rPr kumimoji="1" lang="ja-JP" altLang="en-US" sz="2400"/>
            <a:t>（クールタイム</a:t>
          </a:r>
          <a:r>
            <a:rPr kumimoji="1" lang="en-US" altLang="ja-JP" sz="2400"/>
            <a:t>5</a:t>
          </a:r>
          <a:r>
            <a:rPr kumimoji="1" lang="ja-JP" altLang="en-US" sz="2400"/>
            <a:t>秒変更有）</a:t>
          </a:r>
        </a:p>
      </xdr:txBody>
    </xdr:sp>
    <xdr:clientData/>
  </xdr:twoCellAnchor>
  <xdr:twoCellAnchor>
    <xdr:from>
      <xdr:col>5</xdr:col>
      <xdr:colOff>568445</xdr:colOff>
      <xdr:row>78</xdr:row>
      <xdr:rowOff>46964</xdr:rowOff>
    </xdr:from>
    <xdr:to>
      <xdr:col>8</xdr:col>
      <xdr:colOff>104541</xdr:colOff>
      <xdr:row>85</xdr:row>
      <xdr:rowOff>85234</xdr:rowOff>
    </xdr:to>
    <xdr:pic>
      <xdr:nvPicPr>
        <xdr:cNvPr id="123" name="図 12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616445" y="13420064"/>
          <a:ext cx="1364896" cy="1238420"/>
        </a:xfrm>
        <a:prstGeom prst="rect">
          <a:avLst/>
        </a:prstGeom>
        <a:effectLst>
          <a:glow rad="50800">
            <a:schemeClr val="accent1"/>
          </a:glow>
        </a:effectLst>
      </xdr:spPr>
    </xdr:pic>
    <xdr:clientData/>
  </xdr:twoCellAnchor>
  <xdr:twoCellAnchor>
    <xdr:from>
      <xdr:col>7</xdr:col>
      <xdr:colOff>91889</xdr:colOff>
      <xdr:row>76</xdr:row>
      <xdr:rowOff>119904</xdr:rowOff>
    </xdr:from>
    <xdr:to>
      <xdr:col>8</xdr:col>
      <xdr:colOff>333936</xdr:colOff>
      <xdr:row>86</xdr:row>
      <xdr:rowOff>11208</xdr:rowOff>
    </xdr:to>
    <xdr:sp macro="" textlink="">
      <xdr:nvSpPr>
        <xdr:cNvPr id="124" name="正方形/長方形 123"/>
        <xdr:cNvSpPr/>
      </xdr:nvSpPr>
      <xdr:spPr>
        <a:xfrm>
          <a:off x="4359089" y="13150104"/>
          <a:ext cx="851647" cy="1605804"/>
        </a:xfrm>
        <a:prstGeom prst="rect">
          <a:avLst/>
        </a:prstGeom>
        <a:solidFill>
          <a:schemeClr val="accent6">
            <a:alpha val="34000"/>
          </a:schemeClr>
        </a:solidFill>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396687</xdr:colOff>
      <xdr:row>76</xdr:row>
      <xdr:rowOff>110938</xdr:rowOff>
    </xdr:from>
    <xdr:to>
      <xdr:col>7</xdr:col>
      <xdr:colOff>29134</xdr:colOff>
      <xdr:row>86</xdr:row>
      <xdr:rowOff>2242</xdr:rowOff>
    </xdr:to>
    <xdr:sp macro="" textlink="">
      <xdr:nvSpPr>
        <xdr:cNvPr id="125" name="正方形/長方形 124"/>
        <xdr:cNvSpPr/>
      </xdr:nvSpPr>
      <xdr:spPr>
        <a:xfrm>
          <a:off x="3444687" y="13141138"/>
          <a:ext cx="851647" cy="1605804"/>
        </a:xfrm>
        <a:prstGeom prst="rect">
          <a:avLst/>
        </a:prstGeom>
        <a:solidFill>
          <a:srgbClr val="FF0000">
            <a:alpha val="34000"/>
          </a:srgbClr>
        </a:solidFill>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271184</xdr:colOff>
      <xdr:row>73</xdr:row>
      <xdr:rowOff>2243</xdr:rowOff>
    </xdr:from>
    <xdr:to>
      <xdr:col>11</xdr:col>
      <xdr:colOff>567018</xdr:colOff>
      <xdr:row>75</xdr:row>
      <xdr:rowOff>66117</xdr:rowOff>
    </xdr:to>
    <xdr:sp macro="" textlink="">
      <xdr:nvSpPr>
        <xdr:cNvPr id="126" name="テキスト ボックス 125"/>
        <xdr:cNvSpPr txBox="1"/>
      </xdr:nvSpPr>
      <xdr:spPr>
        <a:xfrm>
          <a:off x="2099984" y="12518093"/>
          <a:ext cx="5172634" cy="4067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ガードできるのは盾を構えてる勇者の前からの攻撃だけ。</a:t>
          </a:r>
        </a:p>
      </xdr:txBody>
    </xdr:sp>
    <xdr:clientData/>
  </xdr:twoCellAnchor>
  <xdr:twoCellAnchor>
    <xdr:from>
      <xdr:col>10</xdr:col>
      <xdr:colOff>109817</xdr:colOff>
      <xdr:row>77</xdr:row>
      <xdr:rowOff>47065</xdr:rowOff>
    </xdr:from>
    <xdr:to>
      <xdr:col>13</xdr:col>
      <xdr:colOff>351865</xdr:colOff>
      <xdr:row>80</xdr:row>
      <xdr:rowOff>119904</xdr:rowOff>
    </xdr:to>
    <xdr:sp macro="" textlink="">
      <xdr:nvSpPr>
        <xdr:cNvPr id="127" name="線吹き出し 1 (枠付き) 126"/>
        <xdr:cNvSpPr/>
      </xdr:nvSpPr>
      <xdr:spPr>
        <a:xfrm>
          <a:off x="6205817" y="13248715"/>
          <a:ext cx="2070848" cy="587189"/>
        </a:xfrm>
        <a:prstGeom prst="borderCallout1">
          <a:avLst>
            <a:gd name="adj1" fmla="val 41827"/>
            <a:gd name="adj2" fmla="val -2412"/>
            <a:gd name="adj3" fmla="val 135576"/>
            <a:gd name="adj4" fmla="val -75605"/>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800"/>
            <a:t>ダメージ受けない</a:t>
          </a:r>
        </a:p>
      </xdr:txBody>
    </xdr:sp>
    <xdr:clientData/>
  </xdr:twoCellAnchor>
  <xdr:twoCellAnchor>
    <xdr:from>
      <xdr:col>1</xdr:col>
      <xdr:colOff>190501</xdr:colOff>
      <xdr:row>77</xdr:row>
      <xdr:rowOff>93009</xdr:rowOff>
    </xdr:from>
    <xdr:to>
      <xdr:col>4</xdr:col>
      <xdr:colOff>342901</xdr:colOff>
      <xdr:row>80</xdr:row>
      <xdr:rowOff>164727</xdr:rowOff>
    </xdr:to>
    <xdr:sp macro="" textlink="">
      <xdr:nvSpPr>
        <xdr:cNvPr id="128" name="線吹き出し 1 (枠付き) 127"/>
        <xdr:cNvSpPr/>
      </xdr:nvSpPr>
      <xdr:spPr>
        <a:xfrm>
          <a:off x="800101" y="13294659"/>
          <a:ext cx="1981200" cy="586068"/>
        </a:xfrm>
        <a:prstGeom prst="borderCallout1">
          <a:avLst>
            <a:gd name="adj1" fmla="val 58750"/>
            <a:gd name="adj2" fmla="val 102193"/>
            <a:gd name="adj3" fmla="val 123269"/>
            <a:gd name="adj4" fmla="val 155865"/>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800"/>
            <a:t>ダメージを受ける</a:t>
          </a:r>
        </a:p>
      </xdr:txBody>
    </xdr:sp>
    <xdr:clientData/>
  </xdr:twoCellAnchor>
  <xdr:twoCellAnchor>
    <xdr:from>
      <xdr:col>8</xdr:col>
      <xdr:colOff>252439</xdr:colOff>
      <xdr:row>80</xdr:row>
      <xdr:rowOff>5502</xdr:rowOff>
    </xdr:from>
    <xdr:to>
      <xdr:col>9</xdr:col>
      <xdr:colOff>587575</xdr:colOff>
      <xdr:row>85</xdr:row>
      <xdr:rowOff>114516</xdr:rowOff>
    </xdr:to>
    <xdr:pic>
      <xdr:nvPicPr>
        <xdr:cNvPr id="130" name="図 12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129239" y="13721502"/>
          <a:ext cx="944736" cy="966264"/>
        </a:xfrm>
        <a:prstGeom prst="rect">
          <a:avLst/>
        </a:prstGeom>
      </xdr:spPr>
    </xdr:pic>
    <xdr:clientData/>
  </xdr:twoCellAnchor>
  <xdr:twoCellAnchor>
    <xdr:from>
      <xdr:col>4</xdr:col>
      <xdr:colOff>130373</xdr:colOff>
      <xdr:row>80</xdr:row>
      <xdr:rowOff>105234</xdr:rowOff>
    </xdr:from>
    <xdr:to>
      <xdr:col>5</xdr:col>
      <xdr:colOff>477370</xdr:colOff>
      <xdr:row>86</xdr:row>
      <xdr:rowOff>41677</xdr:rowOff>
    </xdr:to>
    <xdr:pic>
      <xdr:nvPicPr>
        <xdr:cNvPr id="131" name="図 130"/>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flipH="1">
          <a:off x="2568773" y="13821234"/>
          <a:ext cx="956597" cy="965143"/>
        </a:xfrm>
        <a:prstGeom prst="rect">
          <a:avLst/>
        </a:prstGeom>
      </xdr:spPr>
    </xdr:pic>
    <xdr:clientData/>
  </xdr:twoCellAnchor>
  <xdr:twoCellAnchor>
    <xdr:from>
      <xdr:col>15</xdr:col>
      <xdr:colOff>207002</xdr:colOff>
      <xdr:row>55</xdr:row>
      <xdr:rowOff>132433</xdr:rowOff>
    </xdr:from>
    <xdr:to>
      <xdr:col>28</xdr:col>
      <xdr:colOff>560293</xdr:colOff>
      <xdr:row>88</xdr:row>
      <xdr:rowOff>66114</xdr:rowOff>
    </xdr:to>
    <xdr:sp macro="" textlink="">
      <xdr:nvSpPr>
        <xdr:cNvPr id="132" name="正方形/長方形 131"/>
        <xdr:cNvSpPr/>
      </xdr:nvSpPr>
      <xdr:spPr>
        <a:xfrm>
          <a:off x="9351002" y="9562183"/>
          <a:ext cx="8278091" cy="5591531"/>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371222</xdr:colOff>
      <xdr:row>56</xdr:row>
      <xdr:rowOff>26182</xdr:rowOff>
    </xdr:from>
    <xdr:to>
      <xdr:col>19</xdr:col>
      <xdr:colOff>149547</xdr:colOff>
      <xdr:row>60</xdr:row>
      <xdr:rowOff>151993</xdr:rowOff>
    </xdr:to>
    <xdr:sp macro="" textlink="">
      <xdr:nvSpPr>
        <xdr:cNvPr id="134" name="テキスト ボックス 133"/>
        <xdr:cNvSpPr txBox="1"/>
      </xdr:nvSpPr>
      <xdr:spPr>
        <a:xfrm>
          <a:off x="9515222" y="9627382"/>
          <a:ext cx="2216725" cy="811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回避</a:t>
          </a:r>
        </a:p>
      </xdr:txBody>
    </xdr:sp>
    <xdr:clientData/>
  </xdr:twoCellAnchor>
  <xdr:twoCellAnchor>
    <xdr:from>
      <xdr:col>15</xdr:col>
      <xdr:colOff>565184</xdr:colOff>
      <xdr:row>64</xdr:row>
      <xdr:rowOff>128664</xdr:rowOff>
    </xdr:from>
    <xdr:to>
      <xdr:col>28</xdr:col>
      <xdr:colOff>113179</xdr:colOff>
      <xdr:row>81</xdr:row>
      <xdr:rowOff>29136</xdr:rowOff>
    </xdr:to>
    <xdr:sp macro="" textlink="">
      <xdr:nvSpPr>
        <xdr:cNvPr id="135" name="テキスト ボックス 134"/>
        <xdr:cNvSpPr txBox="1"/>
      </xdr:nvSpPr>
      <xdr:spPr>
        <a:xfrm>
          <a:off x="9709184" y="11101464"/>
          <a:ext cx="7472795" cy="28151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進行方向（</a:t>
          </a:r>
          <a:r>
            <a:rPr kumimoji="1" lang="en-US" altLang="ja-JP" sz="2400"/>
            <a:t>L3</a:t>
          </a:r>
          <a:r>
            <a:rPr kumimoji="1" lang="ja-JP" altLang="en-US" sz="2400"/>
            <a:t>ステッイクを倒してる方向）にローリング。</a:t>
          </a:r>
          <a:endParaRPr kumimoji="1" lang="en-US" altLang="ja-JP" sz="2400"/>
        </a:p>
        <a:p>
          <a:r>
            <a:rPr kumimoji="1" lang="ja-JP" altLang="en-US" sz="2400"/>
            <a:t>ローリング中のダメージは０。</a:t>
          </a:r>
          <a:endParaRPr kumimoji="1" lang="en-US" altLang="ja-JP" sz="2400"/>
        </a:p>
        <a:p>
          <a:r>
            <a:rPr kumimoji="1" lang="ja-JP" altLang="en-US" sz="2400"/>
            <a:t>回避を連続で使用出来ないようにするため回避のクールタイムは</a:t>
          </a:r>
          <a:r>
            <a:rPr kumimoji="1" lang="en-US" altLang="ja-JP" sz="2400"/>
            <a:t>0.5</a:t>
          </a:r>
          <a:r>
            <a:rPr kumimoji="1" lang="ja-JP" altLang="en-US" sz="2400"/>
            <a:t>秒（後から変更できるようにお願いします）</a:t>
          </a:r>
          <a:endParaRPr kumimoji="1" lang="en-US" altLang="ja-JP" sz="2400"/>
        </a:p>
        <a:p>
          <a:r>
            <a:rPr kumimoji="1" lang="ja-JP" altLang="en-US" sz="2400"/>
            <a:t>空中なし。</a:t>
          </a:r>
          <a:endParaRPr kumimoji="1" lang="en-US" altLang="ja-JP" sz="2400"/>
        </a:p>
        <a:p>
          <a:r>
            <a:rPr kumimoji="1" lang="ja-JP" altLang="en-US" sz="2400"/>
            <a:t>攻撃中は回避優先。</a:t>
          </a:r>
        </a:p>
      </xdr:txBody>
    </xdr:sp>
    <xdr:clientData/>
  </xdr:twoCellAnchor>
  <xdr:twoCellAnchor>
    <xdr:from>
      <xdr:col>15</xdr:col>
      <xdr:colOff>372340</xdr:colOff>
      <xdr:row>60</xdr:row>
      <xdr:rowOff>132128</xdr:rowOff>
    </xdr:from>
    <xdr:to>
      <xdr:col>16</xdr:col>
      <xdr:colOff>425680</xdr:colOff>
      <xdr:row>62</xdr:row>
      <xdr:rowOff>131037</xdr:rowOff>
    </xdr:to>
    <xdr:sp macro="" textlink="">
      <xdr:nvSpPr>
        <xdr:cNvPr id="136" name="角丸四角形 135"/>
        <xdr:cNvSpPr/>
      </xdr:nvSpPr>
      <xdr:spPr>
        <a:xfrm>
          <a:off x="9516340" y="10419128"/>
          <a:ext cx="662940" cy="341809"/>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LB</a:t>
          </a:r>
          <a:endParaRPr lang="ja-JP" altLang="en-US" sz="2800" b="1"/>
        </a:p>
      </xdr:txBody>
    </xdr:sp>
    <xdr:clientData/>
  </xdr:twoCellAnchor>
  <xdr:twoCellAnchor>
    <xdr:from>
      <xdr:col>16</xdr:col>
      <xdr:colOff>426945</xdr:colOff>
      <xdr:row>60</xdr:row>
      <xdr:rowOff>29134</xdr:rowOff>
    </xdr:from>
    <xdr:to>
      <xdr:col>17</xdr:col>
      <xdr:colOff>507627</xdr:colOff>
      <xdr:row>63</xdr:row>
      <xdr:rowOff>66114</xdr:rowOff>
    </xdr:to>
    <xdr:sp macro="" textlink="">
      <xdr:nvSpPr>
        <xdr:cNvPr id="137" name="テキスト ボックス 136"/>
        <xdr:cNvSpPr txBox="1"/>
      </xdr:nvSpPr>
      <xdr:spPr>
        <a:xfrm>
          <a:off x="10180545" y="10316134"/>
          <a:ext cx="690282" cy="5513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a:t>
          </a:r>
        </a:p>
      </xdr:txBody>
    </xdr:sp>
    <xdr:clientData/>
  </xdr:twoCellAnchor>
  <xdr:twoCellAnchor>
    <xdr:from>
      <xdr:col>17</xdr:col>
      <xdr:colOff>345446</xdr:colOff>
      <xdr:row>60</xdr:row>
      <xdr:rowOff>13650</xdr:rowOff>
    </xdr:from>
    <xdr:to>
      <xdr:col>18</xdr:col>
      <xdr:colOff>337798</xdr:colOff>
      <xdr:row>63</xdr:row>
      <xdr:rowOff>137208</xdr:rowOff>
    </xdr:to>
    <xdr:sp macro="" textlink="">
      <xdr:nvSpPr>
        <xdr:cNvPr id="138" name="円/楕円 137"/>
        <xdr:cNvSpPr/>
      </xdr:nvSpPr>
      <xdr:spPr>
        <a:xfrm>
          <a:off x="10708646" y="10300650"/>
          <a:ext cx="601952" cy="637908"/>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clientData/>
  </xdr:twoCellAnchor>
  <xdr:twoCellAnchor>
    <xdr:from>
      <xdr:col>17</xdr:col>
      <xdr:colOff>373157</xdr:colOff>
      <xdr:row>60</xdr:row>
      <xdr:rowOff>70189</xdr:rowOff>
    </xdr:from>
    <xdr:to>
      <xdr:col>18</xdr:col>
      <xdr:colOff>325186</xdr:colOff>
      <xdr:row>63</xdr:row>
      <xdr:rowOff>84698</xdr:rowOff>
    </xdr:to>
    <xdr:sp macro="" textlink="">
      <xdr:nvSpPr>
        <xdr:cNvPr id="139" name="テキスト ボックス 51"/>
        <xdr:cNvSpPr txBox="1"/>
      </xdr:nvSpPr>
      <xdr:spPr>
        <a:xfrm>
          <a:off x="10736357" y="10357189"/>
          <a:ext cx="561629" cy="528859"/>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L3</a:t>
          </a:r>
          <a:endParaRPr lang="ja-JP" altLang="en-US" sz="2800">
            <a:solidFill>
              <a:schemeClr val="bg1"/>
            </a:solidFill>
          </a:endParaRPr>
        </a:p>
      </xdr:txBody>
    </xdr:sp>
    <xdr:clientData/>
  </xdr:twoCellAnchor>
  <xdr:twoCellAnchor>
    <xdr:from>
      <xdr:col>18</xdr:col>
      <xdr:colOff>364191</xdr:colOff>
      <xdr:row>60</xdr:row>
      <xdr:rowOff>57150</xdr:rowOff>
    </xdr:from>
    <xdr:to>
      <xdr:col>25</xdr:col>
      <xdr:colOff>77320</xdr:colOff>
      <xdr:row>63</xdr:row>
      <xdr:rowOff>93009</xdr:rowOff>
    </xdr:to>
    <xdr:sp macro="" textlink="">
      <xdr:nvSpPr>
        <xdr:cNvPr id="140" name="テキスト ボックス 139"/>
        <xdr:cNvSpPr txBox="1"/>
      </xdr:nvSpPr>
      <xdr:spPr>
        <a:xfrm>
          <a:off x="11336991" y="10344150"/>
          <a:ext cx="3980329" cy="5502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進行方向＋</a:t>
          </a:r>
          <a:r>
            <a:rPr kumimoji="1" lang="en-US" altLang="ja-JP" sz="3200"/>
            <a:t>LB</a:t>
          </a:r>
          <a:r>
            <a:rPr kumimoji="1" lang="ja-JP" altLang="en-US" sz="3200"/>
            <a:t>ボタン</a:t>
          </a:r>
        </a:p>
      </xdr:txBody>
    </xdr:sp>
    <xdr:clientData/>
  </xdr:twoCellAnchor>
  <xdr:twoCellAnchor>
    <xdr:from>
      <xdr:col>29</xdr:col>
      <xdr:colOff>378452</xdr:colOff>
      <xdr:row>55</xdr:row>
      <xdr:rowOff>113383</xdr:rowOff>
    </xdr:from>
    <xdr:to>
      <xdr:col>43</xdr:col>
      <xdr:colOff>122143</xdr:colOff>
      <xdr:row>88</xdr:row>
      <xdr:rowOff>47064</xdr:rowOff>
    </xdr:to>
    <xdr:sp macro="" textlink="">
      <xdr:nvSpPr>
        <xdr:cNvPr id="141" name="正方形/長方形 140"/>
        <xdr:cNvSpPr/>
      </xdr:nvSpPr>
      <xdr:spPr>
        <a:xfrm>
          <a:off x="18056852" y="9543133"/>
          <a:ext cx="8278091" cy="5591531"/>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599822</xdr:colOff>
      <xdr:row>56</xdr:row>
      <xdr:rowOff>140482</xdr:rowOff>
    </xdr:from>
    <xdr:to>
      <xdr:col>33</xdr:col>
      <xdr:colOff>378147</xdr:colOff>
      <xdr:row>61</xdr:row>
      <xdr:rowOff>94843</xdr:rowOff>
    </xdr:to>
    <xdr:sp macro="" textlink="">
      <xdr:nvSpPr>
        <xdr:cNvPr id="142" name="テキスト ボックス 141"/>
        <xdr:cNvSpPr txBox="1"/>
      </xdr:nvSpPr>
      <xdr:spPr>
        <a:xfrm>
          <a:off x="18278222" y="9741682"/>
          <a:ext cx="2216725" cy="811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ロックオン</a:t>
          </a:r>
        </a:p>
      </xdr:txBody>
    </xdr:sp>
    <xdr:clientData/>
  </xdr:twoCellAnchor>
  <xdr:twoCellAnchor>
    <xdr:from>
      <xdr:col>30</xdr:col>
      <xdr:colOff>105642</xdr:colOff>
      <xdr:row>61</xdr:row>
      <xdr:rowOff>91787</xdr:rowOff>
    </xdr:from>
    <xdr:to>
      <xdr:col>30</xdr:col>
      <xdr:colOff>580779</xdr:colOff>
      <xdr:row>64</xdr:row>
      <xdr:rowOff>11103</xdr:rowOff>
    </xdr:to>
    <xdr:sp macro="" textlink="">
      <xdr:nvSpPr>
        <xdr:cNvPr id="143" name="円/楕円 142"/>
        <xdr:cNvSpPr/>
      </xdr:nvSpPr>
      <xdr:spPr>
        <a:xfrm>
          <a:off x="18393642" y="10550237"/>
          <a:ext cx="475137" cy="43366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X</a:t>
          </a:r>
          <a:endParaRPr lang="ja-JP" altLang="en-US" sz="3200" b="1"/>
        </a:p>
      </xdr:txBody>
    </xdr:sp>
    <xdr:clientData/>
  </xdr:twoCellAnchor>
  <xdr:twoCellAnchor>
    <xdr:from>
      <xdr:col>31</xdr:col>
      <xdr:colOff>83128</xdr:colOff>
      <xdr:row>61</xdr:row>
      <xdr:rowOff>6927</xdr:rowOff>
    </xdr:from>
    <xdr:to>
      <xdr:col>37</xdr:col>
      <xdr:colOff>471055</xdr:colOff>
      <xdr:row>63</xdr:row>
      <xdr:rowOff>150669</xdr:rowOff>
    </xdr:to>
    <xdr:sp macro="" textlink="">
      <xdr:nvSpPr>
        <xdr:cNvPr id="144" name="テキスト ボックス 143"/>
        <xdr:cNvSpPr txBox="1"/>
      </xdr:nvSpPr>
      <xdr:spPr>
        <a:xfrm>
          <a:off x="18980728" y="10465377"/>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30</xdr:col>
      <xdr:colOff>199159</xdr:colOff>
      <xdr:row>65</xdr:row>
      <xdr:rowOff>32906</xdr:rowOff>
    </xdr:from>
    <xdr:to>
      <xdr:col>43</xdr:col>
      <xdr:colOff>102177</xdr:colOff>
      <xdr:row>77</xdr:row>
      <xdr:rowOff>114300</xdr:rowOff>
    </xdr:to>
    <xdr:sp macro="" textlink="">
      <xdr:nvSpPr>
        <xdr:cNvPr id="145" name="テキスト ボックス 144"/>
        <xdr:cNvSpPr txBox="1"/>
      </xdr:nvSpPr>
      <xdr:spPr>
        <a:xfrm>
          <a:off x="18487159" y="11177156"/>
          <a:ext cx="7827818" cy="21387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勇者から近い順に番号をモンスターに割り当てる。</a:t>
          </a:r>
          <a:endParaRPr kumimoji="1" lang="en-US" altLang="ja-JP" sz="2400"/>
        </a:p>
        <a:p>
          <a:r>
            <a:rPr kumimoji="1" lang="ja-JP" altLang="en-US" sz="2400"/>
            <a:t>ｘボタンを押すたびにロックオンするモンスターを</a:t>
          </a:r>
          <a:r>
            <a:rPr kumimoji="1" lang="en-US" altLang="ja-JP" sz="2400"/>
            <a:t>1</a:t>
          </a:r>
          <a:r>
            <a:rPr kumimoji="1" lang="ja-JP" altLang="en-US" sz="2400"/>
            <a:t>から順に切り替える。</a:t>
          </a:r>
          <a:endParaRPr kumimoji="1" lang="en-US" altLang="ja-JP" sz="2400"/>
        </a:p>
        <a:p>
          <a:r>
            <a:rPr kumimoji="1" lang="en-US" altLang="ja-JP" sz="2400"/>
            <a:t>x</a:t>
          </a:r>
          <a:r>
            <a:rPr kumimoji="1" lang="ja-JP" altLang="en-US" sz="2400"/>
            <a:t>ボタン長押しでロックオン解除（</a:t>
          </a:r>
          <a:r>
            <a:rPr kumimoji="1" lang="en-US" altLang="ja-JP" sz="2400"/>
            <a:t>0.5</a:t>
          </a:r>
          <a:r>
            <a:rPr kumimoji="1" lang="ja-JP" altLang="en-US" sz="2400"/>
            <a:t>秒）</a:t>
          </a:r>
          <a:endParaRPr kumimoji="1" lang="en-US" altLang="ja-JP" sz="2400"/>
        </a:p>
        <a:p>
          <a:r>
            <a:rPr kumimoji="1" lang="ja-JP" altLang="en-US" sz="2400"/>
            <a:t>（ロックオン解除で順番リセット）</a:t>
          </a:r>
        </a:p>
      </xdr:txBody>
    </xdr:sp>
    <xdr:clientData/>
  </xdr:twoCellAnchor>
  <xdr:twoCellAnchor>
    <xdr:from>
      <xdr:col>29</xdr:col>
      <xdr:colOff>600942</xdr:colOff>
      <xdr:row>77</xdr:row>
      <xdr:rowOff>34637</xdr:rowOff>
    </xdr:from>
    <xdr:to>
      <xdr:col>31</xdr:col>
      <xdr:colOff>450244</xdr:colOff>
      <xdr:row>86</xdr:row>
      <xdr:rowOff>167188</xdr:rowOff>
    </xdr:to>
    <xdr:pic>
      <xdr:nvPicPr>
        <xdr:cNvPr id="147" name="図 146"/>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18279342" y="13236287"/>
          <a:ext cx="1068502" cy="1675601"/>
        </a:xfrm>
        <a:prstGeom prst="rect">
          <a:avLst/>
        </a:prstGeom>
        <a:noFill/>
        <a:effectLst>
          <a:glow rad="63500">
            <a:srgbClr val="92D050"/>
          </a:glow>
        </a:effectLst>
      </xdr:spPr>
    </xdr:pic>
    <xdr:clientData/>
  </xdr:twoCellAnchor>
  <xdr:twoCellAnchor>
    <xdr:from>
      <xdr:col>32</xdr:col>
      <xdr:colOff>238992</xdr:colOff>
      <xdr:row>81</xdr:row>
      <xdr:rowOff>72737</xdr:rowOff>
    </xdr:from>
    <xdr:to>
      <xdr:col>33</xdr:col>
      <xdr:colOff>574128</xdr:colOff>
      <xdr:row>87</xdr:row>
      <xdr:rowOff>9933</xdr:rowOff>
    </xdr:to>
    <xdr:pic>
      <xdr:nvPicPr>
        <xdr:cNvPr id="150" name="図 14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9746192" y="13960187"/>
          <a:ext cx="944736" cy="965896"/>
        </a:xfrm>
        <a:prstGeom prst="rect">
          <a:avLst/>
        </a:prstGeom>
      </xdr:spPr>
    </xdr:pic>
    <xdr:clientData/>
  </xdr:twoCellAnchor>
  <xdr:twoCellAnchor>
    <xdr:from>
      <xdr:col>39</xdr:col>
      <xdr:colOff>219942</xdr:colOff>
      <xdr:row>81</xdr:row>
      <xdr:rowOff>72737</xdr:rowOff>
    </xdr:from>
    <xdr:to>
      <xdr:col>40</xdr:col>
      <xdr:colOff>555078</xdr:colOff>
      <xdr:row>87</xdr:row>
      <xdr:rowOff>9933</xdr:rowOff>
    </xdr:to>
    <xdr:pic>
      <xdr:nvPicPr>
        <xdr:cNvPr id="151" name="図 150"/>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3994342" y="13960187"/>
          <a:ext cx="944736" cy="965896"/>
        </a:xfrm>
        <a:prstGeom prst="rect">
          <a:avLst/>
        </a:prstGeom>
      </xdr:spPr>
    </xdr:pic>
    <xdr:clientData/>
  </xdr:twoCellAnchor>
  <xdr:twoCellAnchor>
    <xdr:from>
      <xdr:col>35</xdr:col>
      <xdr:colOff>581892</xdr:colOff>
      <xdr:row>81</xdr:row>
      <xdr:rowOff>34637</xdr:rowOff>
    </xdr:from>
    <xdr:to>
      <xdr:col>37</xdr:col>
      <xdr:colOff>307428</xdr:colOff>
      <xdr:row>86</xdr:row>
      <xdr:rowOff>143283</xdr:rowOff>
    </xdr:to>
    <xdr:pic>
      <xdr:nvPicPr>
        <xdr:cNvPr id="152" name="図 15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1917892" y="13922087"/>
          <a:ext cx="944736" cy="965896"/>
        </a:xfrm>
        <a:prstGeom prst="rect">
          <a:avLst/>
        </a:prstGeom>
      </xdr:spPr>
    </xdr:pic>
    <xdr:clientData/>
  </xdr:twoCellAnchor>
  <xdr:twoCellAnchor>
    <xdr:from>
      <xdr:col>32</xdr:col>
      <xdr:colOff>228600</xdr:colOff>
      <xdr:row>78</xdr:row>
      <xdr:rowOff>0</xdr:rowOff>
    </xdr:from>
    <xdr:to>
      <xdr:col>41</xdr:col>
      <xdr:colOff>438150</xdr:colOff>
      <xdr:row>80</xdr:row>
      <xdr:rowOff>95250</xdr:rowOff>
    </xdr:to>
    <xdr:sp macro="" textlink="">
      <xdr:nvSpPr>
        <xdr:cNvPr id="94" name="右矢印 93"/>
        <xdr:cNvSpPr/>
      </xdr:nvSpPr>
      <xdr:spPr>
        <a:xfrm>
          <a:off x="19735800" y="13373100"/>
          <a:ext cx="5695950" cy="4381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171450</xdr:colOff>
      <xdr:row>76</xdr:row>
      <xdr:rowOff>57150</xdr:rowOff>
    </xdr:from>
    <xdr:to>
      <xdr:col>34</xdr:col>
      <xdr:colOff>419100</xdr:colOff>
      <xdr:row>79</xdr:row>
      <xdr:rowOff>76200</xdr:rowOff>
    </xdr:to>
    <xdr:sp macro="" textlink="">
      <xdr:nvSpPr>
        <xdr:cNvPr id="96" name="テキスト ボックス 95"/>
        <xdr:cNvSpPr txBox="1"/>
      </xdr:nvSpPr>
      <xdr:spPr>
        <a:xfrm>
          <a:off x="19678650" y="13087350"/>
          <a:ext cx="146685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近い</a:t>
          </a:r>
        </a:p>
      </xdr:txBody>
    </xdr:sp>
    <xdr:clientData/>
  </xdr:twoCellAnchor>
  <xdr:twoCellAnchor>
    <xdr:from>
      <xdr:col>40</xdr:col>
      <xdr:colOff>19050</xdr:colOff>
      <xdr:row>76</xdr:row>
      <xdr:rowOff>0</xdr:rowOff>
    </xdr:from>
    <xdr:to>
      <xdr:col>42</xdr:col>
      <xdr:colOff>266700</xdr:colOff>
      <xdr:row>79</xdr:row>
      <xdr:rowOff>19050</xdr:rowOff>
    </xdr:to>
    <xdr:sp macro="" textlink="">
      <xdr:nvSpPr>
        <xdr:cNvPr id="153" name="テキスト ボックス 152"/>
        <xdr:cNvSpPr txBox="1"/>
      </xdr:nvSpPr>
      <xdr:spPr>
        <a:xfrm>
          <a:off x="24403050" y="13030200"/>
          <a:ext cx="146685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遠い</a:t>
          </a:r>
        </a:p>
      </xdr:txBody>
    </xdr:sp>
    <xdr:clientData/>
  </xdr:twoCellAnchor>
  <xdr:twoCellAnchor>
    <xdr:from>
      <xdr:col>32</xdr:col>
      <xdr:colOff>361950</xdr:colOff>
      <xdr:row>78</xdr:row>
      <xdr:rowOff>76200</xdr:rowOff>
    </xdr:from>
    <xdr:to>
      <xdr:col>34</xdr:col>
      <xdr:colOff>171450</xdr:colOff>
      <xdr:row>86</xdr:row>
      <xdr:rowOff>38100</xdr:rowOff>
    </xdr:to>
    <xdr:sp macro="" textlink="">
      <xdr:nvSpPr>
        <xdr:cNvPr id="107" name="テキスト ボックス 106"/>
        <xdr:cNvSpPr txBox="1"/>
      </xdr:nvSpPr>
      <xdr:spPr>
        <a:xfrm>
          <a:off x="19869150" y="13449300"/>
          <a:ext cx="1028700" cy="1333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a:t>①</a:t>
          </a:r>
        </a:p>
      </xdr:txBody>
    </xdr:sp>
    <xdr:clientData/>
  </xdr:twoCellAnchor>
  <xdr:twoCellAnchor>
    <xdr:from>
      <xdr:col>36</xdr:col>
      <xdr:colOff>57150</xdr:colOff>
      <xdr:row>78</xdr:row>
      <xdr:rowOff>76200</xdr:rowOff>
    </xdr:from>
    <xdr:to>
      <xdr:col>37</xdr:col>
      <xdr:colOff>476250</xdr:colOff>
      <xdr:row>86</xdr:row>
      <xdr:rowOff>38100</xdr:rowOff>
    </xdr:to>
    <xdr:sp macro="" textlink="">
      <xdr:nvSpPr>
        <xdr:cNvPr id="154" name="テキスト ボックス 153"/>
        <xdr:cNvSpPr txBox="1"/>
      </xdr:nvSpPr>
      <xdr:spPr>
        <a:xfrm>
          <a:off x="22002750" y="13449300"/>
          <a:ext cx="1028700" cy="1333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a:t>②</a:t>
          </a:r>
          <a:endParaRPr kumimoji="1" lang="en-US" altLang="ja-JP" sz="4000"/>
        </a:p>
      </xdr:txBody>
    </xdr:sp>
    <xdr:clientData/>
  </xdr:twoCellAnchor>
  <xdr:twoCellAnchor>
    <xdr:from>
      <xdr:col>39</xdr:col>
      <xdr:colOff>400050</xdr:colOff>
      <xdr:row>77</xdr:row>
      <xdr:rowOff>133350</xdr:rowOff>
    </xdr:from>
    <xdr:to>
      <xdr:col>41</xdr:col>
      <xdr:colOff>209550</xdr:colOff>
      <xdr:row>85</xdr:row>
      <xdr:rowOff>95250</xdr:rowOff>
    </xdr:to>
    <xdr:sp macro="" textlink="">
      <xdr:nvSpPr>
        <xdr:cNvPr id="155" name="テキスト ボックス 154"/>
        <xdr:cNvSpPr txBox="1"/>
      </xdr:nvSpPr>
      <xdr:spPr>
        <a:xfrm>
          <a:off x="24174450" y="13335000"/>
          <a:ext cx="1028700" cy="1333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a:t>③</a:t>
          </a:r>
        </a:p>
      </xdr:txBody>
    </xdr:sp>
    <xdr:clientData/>
  </xdr:twoCellAnchor>
  <xdr:twoCellAnchor>
    <xdr:from>
      <xdr:col>32</xdr:col>
      <xdr:colOff>67542</xdr:colOff>
      <xdr:row>81</xdr:row>
      <xdr:rowOff>34637</xdr:rowOff>
    </xdr:from>
    <xdr:to>
      <xdr:col>34</xdr:col>
      <xdr:colOff>59261</xdr:colOff>
      <xdr:row>88</xdr:row>
      <xdr:rowOff>72085</xdr:rowOff>
    </xdr:to>
    <xdr:pic>
      <xdr:nvPicPr>
        <xdr:cNvPr id="157" name="図 156"/>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9574742" y="13922087"/>
          <a:ext cx="1210919" cy="1237598"/>
        </a:xfrm>
        <a:prstGeom prst="rect">
          <a:avLst/>
        </a:prstGeom>
      </xdr:spPr>
    </xdr:pic>
    <xdr:clientData/>
  </xdr:twoCellAnchor>
  <xdr:twoCellAnchor>
    <xdr:from>
      <xdr:col>43</xdr:col>
      <xdr:colOff>378453</xdr:colOff>
      <xdr:row>55</xdr:row>
      <xdr:rowOff>94333</xdr:rowOff>
    </xdr:from>
    <xdr:to>
      <xdr:col>50</xdr:col>
      <xdr:colOff>228601</xdr:colOff>
      <xdr:row>88</xdr:row>
      <xdr:rowOff>28014</xdr:rowOff>
    </xdr:to>
    <xdr:sp macro="" textlink="">
      <xdr:nvSpPr>
        <xdr:cNvPr id="158" name="正方形/長方形 157"/>
        <xdr:cNvSpPr/>
      </xdr:nvSpPr>
      <xdr:spPr>
        <a:xfrm>
          <a:off x="26591253" y="9524083"/>
          <a:ext cx="4117348" cy="5591531"/>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43</xdr:col>
      <xdr:colOff>580772</xdr:colOff>
      <xdr:row>56</xdr:row>
      <xdr:rowOff>140482</xdr:rowOff>
    </xdr:from>
    <xdr:to>
      <xdr:col>47</xdr:col>
      <xdr:colOff>359097</xdr:colOff>
      <xdr:row>61</xdr:row>
      <xdr:rowOff>94843</xdr:rowOff>
    </xdr:to>
    <xdr:sp macro="" textlink="">
      <xdr:nvSpPr>
        <xdr:cNvPr id="159" name="テキスト ボックス 158"/>
        <xdr:cNvSpPr txBox="1"/>
      </xdr:nvSpPr>
      <xdr:spPr>
        <a:xfrm>
          <a:off x="26793572" y="9741682"/>
          <a:ext cx="2216725" cy="811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特殊能力</a:t>
          </a:r>
        </a:p>
      </xdr:txBody>
    </xdr:sp>
    <xdr:clientData/>
  </xdr:twoCellAnchor>
  <xdr:twoCellAnchor>
    <xdr:from>
      <xdr:col>43</xdr:col>
      <xdr:colOff>600942</xdr:colOff>
      <xdr:row>62</xdr:row>
      <xdr:rowOff>110837</xdr:rowOff>
    </xdr:from>
    <xdr:to>
      <xdr:col>45</xdr:col>
      <xdr:colOff>44682</xdr:colOff>
      <xdr:row>64</xdr:row>
      <xdr:rowOff>109755</xdr:rowOff>
    </xdr:to>
    <xdr:sp macro="" textlink="">
      <xdr:nvSpPr>
        <xdr:cNvPr id="161" name="角丸四角形 160"/>
        <xdr:cNvSpPr/>
      </xdr:nvSpPr>
      <xdr:spPr>
        <a:xfrm>
          <a:off x="26813742" y="10740737"/>
          <a:ext cx="662940" cy="341818"/>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clientData/>
  </xdr:twoCellAnchor>
  <xdr:twoCellAnchor>
    <xdr:from>
      <xdr:col>45</xdr:col>
      <xdr:colOff>254578</xdr:colOff>
      <xdr:row>62</xdr:row>
      <xdr:rowOff>45027</xdr:rowOff>
    </xdr:from>
    <xdr:to>
      <xdr:col>52</xdr:col>
      <xdr:colOff>32905</xdr:colOff>
      <xdr:row>65</xdr:row>
      <xdr:rowOff>17319</xdr:rowOff>
    </xdr:to>
    <xdr:sp macro="" textlink="">
      <xdr:nvSpPr>
        <xdr:cNvPr id="162" name="テキスト ボックス 161"/>
        <xdr:cNvSpPr txBox="1"/>
      </xdr:nvSpPr>
      <xdr:spPr>
        <a:xfrm>
          <a:off x="27686578" y="10674927"/>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43</xdr:col>
      <xdr:colOff>408709</xdr:colOff>
      <xdr:row>65</xdr:row>
      <xdr:rowOff>166256</xdr:rowOff>
    </xdr:from>
    <xdr:to>
      <xdr:col>50</xdr:col>
      <xdr:colOff>171450</xdr:colOff>
      <xdr:row>72</xdr:row>
      <xdr:rowOff>114300</xdr:rowOff>
    </xdr:to>
    <xdr:sp macro="" textlink="">
      <xdr:nvSpPr>
        <xdr:cNvPr id="163" name="テキスト ボックス 162"/>
        <xdr:cNvSpPr txBox="1"/>
      </xdr:nvSpPr>
      <xdr:spPr>
        <a:xfrm>
          <a:off x="26621509" y="11310506"/>
          <a:ext cx="4029941" cy="11481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特殊妖精を所持して場合</a:t>
          </a:r>
          <a:r>
            <a:rPr kumimoji="1" lang="en-US" altLang="ja-JP" sz="2400"/>
            <a:t>RB</a:t>
          </a:r>
          <a:r>
            <a:rPr kumimoji="1" lang="ja-JP" altLang="en-US" sz="2400"/>
            <a:t>ボタンで特殊能力がつかえる。</a:t>
          </a:r>
        </a:p>
      </xdr:txBody>
    </xdr:sp>
    <xdr:clientData/>
  </xdr:twoCellAnchor>
  <xdr:twoCellAnchor>
    <xdr:from>
      <xdr:col>43</xdr:col>
      <xdr:colOff>599209</xdr:colOff>
      <xdr:row>82</xdr:row>
      <xdr:rowOff>166256</xdr:rowOff>
    </xdr:from>
    <xdr:to>
      <xdr:col>50</xdr:col>
      <xdr:colOff>361950</xdr:colOff>
      <xdr:row>89</xdr:row>
      <xdr:rowOff>114300</xdr:rowOff>
    </xdr:to>
    <xdr:sp macro="" textlink="">
      <xdr:nvSpPr>
        <xdr:cNvPr id="164" name="テキスト ボックス 163"/>
        <xdr:cNvSpPr txBox="1"/>
      </xdr:nvSpPr>
      <xdr:spPr>
        <a:xfrm>
          <a:off x="26812009" y="14225156"/>
          <a:ext cx="4029941" cy="11481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solidFill>
                <a:srgbClr val="FF0000"/>
              </a:solidFill>
            </a:rPr>
            <a:t>詳細は「特殊妖精」仕様へ</a:t>
          </a:r>
        </a:p>
      </xdr:txBody>
    </xdr:sp>
    <xdr:clientData/>
  </xdr:twoCellAnchor>
  <xdr:twoCellAnchor editAs="oneCell">
    <xdr:from>
      <xdr:col>45</xdr:col>
      <xdr:colOff>239455</xdr:colOff>
      <xdr:row>71</xdr:row>
      <xdr:rowOff>152399</xdr:rowOff>
    </xdr:from>
    <xdr:to>
      <xdr:col>48</xdr:col>
      <xdr:colOff>121650</xdr:colOff>
      <xdr:row>83</xdr:row>
      <xdr:rowOff>69668</xdr:rowOff>
    </xdr:to>
    <xdr:pic>
      <xdr:nvPicPr>
        <xdr:cNvPr id="165" name="図 164"/>
        <xdr:cNvPicPr>
          <a:picLocks noChangeAspect="1"/>
        </xdr:cNvPicPr>
      </xdr:nvPicPr>
      <xdr:blipFill rotWithShape="1">
        <a:blip xmlns:r="http://schemas.openxmlformats.org/officeDocument/2006/relationships" r:embed="rId15" cstate="print">
          <a:extLst>
            <a:ext uri="{BEBA8EAE-BF5A-486C-A8C5-ECC9F3942E4B}">
              <a14:imgProps xmlns:a14="http://schemas.microsoft.com/office/drawing/2010/main">
                <a14:imgLayer r:embed="rId16">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27671455" y="12325349"/>
          <a:ext cx="1710995" cy="1974669"/>
        </a:xfrm>
        <a:prstGeom prst="rect">
          <a:avLst/>
        </a:prstGeom>
        <a:effectLst>
          <a:glow rad="127000">
            <a:srgbClr val="92D050"/>
          </a:glow>
        </a:effectLst>
      </xdr:spPr>
    </xdr:pic>
    <xdr:clientData/>
  </xdr:twoCellAnchor>
</xdr:wsDr>
</file>

<file path=xl/drawings/drawing5.xml><?xml version="1.0" encoding="utf-8"?>
<xdr:wsDr xmlns:xdr="http://schemas.openxmlformats.org/drawingml/2006/spreadsheetDrawing" xmlns:a="http://schemas.openxmlformats.org/drawingml/2006/main">
  <xdr:twoCellAnchor>
    <xdr:from>
      <xdr:col>6</xdr:col>
      <xdr:colOff>586740</xdr:colOff>
      <xdr:row>5</xdr:row>
      <xdr:rowOff>0</xdr:rowOff>
    </xdr:from>
    <xdr:to>
      <xdr:col>9</xdr:col>
      <xdr:colOff>38100</xdr:colOff>
      <xdr:row>17</xdr:row>
      <xdr:rowOff>91440</xdr:rowOff>
    </xdr:to>
    <xdr:sp macro="" textlink="">
      <xdr:nvSpPr>
        <xdr:cNvPr id="27" name="正方形/長方形 26"/>
        <xdr:cNvSpPr/>
      </xdr:nvSpPr>
      <xdr:spPr>
        <a:xfrm>
          <a:off x="4244340" y="860612"/>
          <a:ext cx="1280160" cy="2135393"/>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190500</xdr:colOff>
      <xdr:row>0</xdr:row>
      <xdr:rowOff>152400</xdr:rowOff>
    </xdr:from>
    <xdr:to>
      <xdr:col>3</xdr:col>
      <xdr:colOff>213360</xdr:colOff>
      <xdr:row>4</xdr:row>
      <xdr:rowOff>0</xdr:rowOff>
    </xdr:to>
    <xdr:sp macro="" textlink="">
      <xdr:nvSpPr>
        <xdr:cNvPr id="2" name="テキスト ボックス 1"/>
        <xdr:cNvSpPr txBox="1"/>
      </xdr:nvSpPr>
      <xdr:spPr>
        <a:xfrm>
          <a:off x="190500" y="152400"/>
          <a:ext cx="1851660" cy="5181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2400"/>
            <a:t>妖精</a:t>
          </a:r>
        </a:p>
      </xdr:txBody>
    </xdr:sp>
    <xdr:clientData/>
  </xdr:twoCellAnchor>
  <xdr:twoCellAnchor>
    <xdr:from>
      <xdr:col>0</xdr:col>
      <xdr:colOff>114300</xdr:colOff>
      <xdr:row>4</xdr:row>
      <xdr:rowOff>152400</xdr:rowOff>
    </xdr:from>
    <xdr:to>
      <xdr:col>6</xdr:col>
      <xdr:colOff>556260</xdr:colOff>
      <xdr:row>17</xdr:row>
      <xdr:rowOff>76200</xdr:rowOff>
    </xdr:to>
    <xdr:sp macro="" textlink="">
      <xdr:nvSpPr>
        <xdr:cNvPr id="3" name="正方形/長方形 2"/>
        <xdr:cNvSpPr/>
      </xdr:nvSpPr>
      <xdr:spPr>
        <a:xfrm>
          <a:off x="114300" y="822960"/>
          <a:ext cx="4099560" cy="210312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0</xdr:col>
      <xdr:colOff>419101</xdr:colOff>
      <xdr:row>7</xdr:row>
      <xdr:rowOff>76200</xdr:rowOff>
    </xdr:from>
    <xdr:to>
      <xdr:col>1</xdr:col>
      <xdr:colOff>315278</xdr:colOff>
      <xdr:row>10</xdr:row>
      <xdr:rowOff>129186</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9277" t="-1" r="49572" b="48590"/>
        <a:stretch/>
      </xdr:blipFill>
      <xdr:spPr>
        <a:xfrm>
          <a:off x="419101" y="1249680"/>
          <a:ext cx="505777" cy="555906"/>
        </a:xfrm>
        <a:prstGeom prst="rect">
          <a:avLst/>
        </a:prstGeom>
        <a:effectLst>
          <a:glow rad="127000">
            <a:srgbClr val="FFF2CC"/>
          </a:glow>
        </a:effectLst>
      </xdr:spPr>
    </xdr:pic>
    <xdr:clientData/>
  </xdr:twoCellAnchor>
  <xdr:twoCellAnchor editAs="oneCell">
    <xdr:from>
      <xdr:col>5</xdr:col>
      <xdr:colOff>60960</xdr:colOff>
      <xdr:row>7</xdr:row>
      <xdr:rowOff>65873</xdr:rowOff>
    </xdr:from>
    <xdr:to>
      <xdr:col>5</xdr:col>
      <xdr:colOff>566737</xdr:colOff>
      <xdr:row>10</xdr:row>
      <xdr:rowOff>118859</xdr:rowOff>
    </xdr:to>
    <xdr:pic>
      <xdr:nvPicPr>
        <xdr:cNvPr id="5" name="図 4"/>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44144" b="98198" l="21200" r="48400">
                      <a14:foregroundMark x1="46600" y1="48048" x2="46600" y2="48048"/>
                    </a14:backgroundRemoval>
                  </a14:imgEffect>
                </a14:imgLayer>
              </a14:imgProps>
            </a:ext>
            <a:ext uri="{28A0092B-C50C-407E-A947-70E740481C1C}">
              <a14:useLocalDpi xmlns:a14="http://schemas.microsoft.com/office/drawing/2010/main" val="0"/>
            </a:ext>
          </a:extLst>
        </a:blip>
        <a:srcRect l="18105" t="45513" r="50744" b="3076"/>
        <a:stretch/>
      </xdr:blipFill>
      <xdr:spPr>
        <a:xfrm>
          <a:off x="3108960" y="1239353"/>
          <a:ext cx="505777" cy="555906"/>
        </a:xfrm>
        <a:prstGeom prst="rect">
          <a:avLst/>
        </a:prstGeom>
        <a:effectLst>
          <a:glow rad="127000">
            <a:schemeClr val="accent6">
              <a:lumMod val="20000"/>
              <a:lumOff val="80000"/>
            </a:schemeClr>
          </a:glow>
        </a:effectLst>
      </xdr:spPr>
    </xdr:pic>
    <xdr:clientData/>
  </xdr:twoCellAnchor>
  <xdr:twoCellAnchor editAs="oneCell">
    <xdr:from>
      <xdr:col>7</xdr:col>
      <xdr:colOff>286677</xdr:colOff>
      <xdr:row>7</xdr:row>
      <xdr:rowOff>42676</xdr:rowOff>
    </xdr:from>
    <xdr:to>
      <xdr:col>8</xdr:col>
      <xdr:colOff>182854</xdr:colOff>
      <xdr:row>10</xdr:row>
      <xdr:rowOff>95662</xdr:rowOff>
    </xdr:to>
    <xdr:pic>
      <xdr:nvPicPr>
        <xdr:cNvPr id="6" name="図 5"/>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51096" t="-1509" r="17753" b="50098"/>
        <a:stretch/>
      </xdr:blipFill>
      <xdr:spPr>
        <a:xfrm>
          <a:off x="4553877" y="1216156"/>
          <a:ext cx="505777" cy="555906"/>
        </a:xfrm>
        <a:prstGeom prst="rect">
          <a:avLst/>
        </a:prstGeom>
        <a:effectLst>
          <a:glow rad="127000">
            <a:srgbClr val="F9E6F2"/>
          </a:glow>
        </a:effectLst>
      </xdr:spPr>
    </xdr:pic>
    <xdr:clientData/>
  </xdr:twoCellAnchor>
  <xdr:twoCellAnchor editAs="oneCell">
    <xdr:from>
      <xdr:col>2</xdr:col>
      <xdr:colOff>411198</xdr:colOff>
      <xdr:row>7</xdr:row>
      <xdr:rowOff>47526</xdr:rowOff>
    </xdr:from>
    <xdr:to>
      <xdr:col>3</xdr:col>
      <xdr:colOff>307375</xdr:colOff>
      <xdr:row>10</xdr:row>
      <xdr:rowOff>100512</xdr:rowOff>
    </xdr:to>
    <xdr:pic>
      <xdr:nvPicPr>
        <xdr:cNvPr id="7" name="図 6"/>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7579" t="48280" r="21270" b="309"/>
        <a:stretch/>
      </xdr:blipFill>
      <xdr:spPr>
        <a:xfrm>
          <a:off x="1630398" y="1221006"/>
          <a:ext cx="505777" cy="555906"/>
        </a:xfrm>
        <a:prstGeom prst="rect">
          <a:avLst/>
        </a:prstGeom>
        <a:effectLst>
          <a:glow rad="127000">
            <a:schemeClr val="accent1">
              <a:lumMod val="20000"/>
              <a:lumOff val="80000"/>
            </a:schemeClr>
          </a:glow>
        </a:effectLst>
      </xdr:spPr>
    </xdr:pic>
    <xdr:clientData/>
  </xdr:twoCellAnchor>
  <xdr:twoCellAnchor>
    <xdr:from>
      <xdr:col>0</xdr:col>
      <xdr:colOff>114300</xdr:colOff>
      <xdr:row>4</xdr:row>
      <xdr:rowOff>137160</xdr:rowOff>
    </xdr:from>
    <xdr:to>
      <xdr:col>5</xdr:col>
      <xdr:colOff>457200</xdr:colOff>
      <xdr:row>7</xdr:row>
      <xdr:rowOff>15240</xdr:rowOff>
    </xdr:to>
    <xdr:sp macro="" textlink="">
      <xdr:nvSpPr>
        <xdr:cNvPr id="8" name="テキスト ボックス 7"/>
        <xdr:cNvSpPr txBox="1"/>
      </xdr:nvSpPr>
      <xdr:spPr>
        <a:xfrm>
          <a:off x="114300" y="807720"/>
          <a:ext cx="33909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妖精の種類（</a:t>
          </a:r>
          <a:r>
            <a:rPr kumimoji="1" lang="en-US" altLang="ja-JP" sz="2000"/>
            <a:t>3</a:t>
          </a:r>
          <a:r>
            <a:rPr kumimoji="1" lang="ja-JP" altLang="en-US" sz="2000"/>
            <a:t>種</a:t>
          </a:r>
          <a:r>
            <a:rPr kumimoji="1" lang="en-US" altLang="ja-JP" sz="2000"/>
            <a:t>+α</a:t>
          </a:r>
          <a:r>
            <a:rPr kumimoji="1" lang="ja-JP" altLang="en-US" sz="2000"/>
            <a:t>）</a:t>
          </a:r>
        </a:p>
      </xdr:txBody>
    </xdr:sp>
    <xdr:clientData/>
  </xdr:twoCellAnchor>
  <xdr:twoCellAnchor>
    <xdr:from>
      <xdr:col>2</xdr:col>
      <xdr:colOff>115533</xdr:colOff>
      <xdr:row>11</xdr:row>
      <xdr:rowOff>9144</xdr:rowOff>
    </xdr:from>
    <xdr:to>
      <xdr:col>4</xdr:col>
      <xdr:colOff>602584</xdr:colOff>
      <xdr:row>13</xdr:row>
      <xdr:rowOff>43196</xdr:rowOff>
    </xdr:to>
    <xdr:sp macro="" textlink="">
      <xdr:nvSpPr>
        <xdr:cNvPr id="9" name="テキスト ボックス 15"/>
        <xdr:cNvSpPr txBox="1"/>
      </xdr:nvSpPr>
      <xdr:spPr>
        <a:xfrm>
          <a:off x="1334733" y="1853184"/>
          <a:ext cx="170625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effectLst>
                <a:glow rad="127000">
                  <a:schemeClr val="bg1"/>
                </a:glow>
              </a:effectLst>
            </a:rPr>
            <a:t>スピード妖精</a:t>
          </a:r>
        </a:p>
      </xdr:txBody>
    </xdr:sp>
    <xdr:clientData/>
  </xdr:twoCellAnchor>
  <xdr:twoCellAnchor>
    <xdr:from>
      <xdr:col>4</xdr:col>
      <xdr:colOff>359644</xdr:colOff>
      <xdr:row>10</xdr:row>
      <xdr:rowOff>144907</xdr:rowOff>
    </xdr:from>
    <xdr:to>
      <xdr:col>6</xdr:col>
      <xdr:colOff>361037</xdr:colOff>
      <xdr:row>13</xdr:row>
      <xdr:rowOff>34402</xdr:rowOff>
    </xdr:to>
    <xdr:sp macro="" textlink="">
      <xdr:nvSpPr>
        <xdr:cNvPr id="10" name="テキスト ボックス 14"/>
        <xdr:cNvSpPr txBox="1"/>
      </xdr:nvSpPr>
      <xdr:spPr>
        <a:xfrm>
          <a:off x="2798044" y="1821307"/>
          <a:ext cx="1220593" cy="39241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effectLst>
                <a:glow rad="127000">
                  <a:schemeClr val="bg1"/>
                </a:glow>
              </a:effectLst>
            </a:rPr>
            <a:t>体力妖精</a:t>
          </a:r>
        </a:p>
      </xdr:txBody>
    </xdr:sp>
    <xdr:clientData/>
  </xdr:twoCellAnchor>
  <xdr:twoCellAnchor>
    <xdr:from>
      <xdr:col>0</xdr:col>
      <xdr:colOff>76200</xdr:colOff>
      <xdr:row>11</xdr:row>
      <xdr:rowOff>22860</xdr:rowOff>
    </xdr:from>
    <xdr:to>
      <xdr:col>2</xdr:col>
      <xdr:colOff>400527</xdr:colOff>
      <xdr:row>13</xdr:row>
      <xdr:rowOff>56912</xdr:rowOff>
    </xdr:to>
    <xdr:sp macro="" textlink="">
      <xdr:nvSpPr>
        <xdr:cNvPr id="11" name="テキスト ボックス 16"/>
        <xdr:cNvSpPr txBox="1"/>
      </xdr:nvSpPr>
      <xdr:spPr>
        <a:xfrm>
          <a:off x="76200" y="1866900"/>
          <a:ext cx="1543527"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effectLst>
                <a:glow rad="127000">
                  <a:schemeClr val="bg1"/>
                </a:glow>
              </a:effectLst>
            </a:rPr>
            <a:t>パワー妖精</a:t>
          </a:r>
        </a:p>
      </xdr:txBody>
    </xdr:sp>
    <xdr:clientData/>
  </xdr:twoCellAnchor>
  <xdr:twoCellAnchor>
    <xdr:from>
      <xdr:col>6</xdr:col>
      <xdr:colOff>577972</xdr:colOff>
      <xdr:row>10</xdr:row>
      <xdr:rowOff>145732</xdr:rowOff>
    </xdr:from>
    <xdr:to>
      <xdr:col>8</xdr:col>
      <xdr:colOff>579365</xdr:colOff>
      <xdr:row>13</xdr:row>
      <xdr:rowOff>12144</xdr:rowOff>
    </xdr:to>
    <xdr:sp macro="" textlink="">
      <xdr:nvSpPr>
        <xdr:cNvPr id="12" name="テキスト ボックス 17"/>
        <xdr:cNvSpPr txBox="1"/>
      </xdr:nvSpPr>
      <xdr:spPr>
        <a:xfrm>
          <a:off x="4235572" y="1822132"/>
          <a:ext cx="1220593"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effectLst>
                <a:glow rad="127000">
                  <a:schemeClr val="bg1"/>
                </a:glow>
              </a:effectLst>
            </a:rPr>
            <a:t>特殊妖精</a:t>
          </a:r>
        </a:p>
      </xdr:txBody>
    </xdr:sp>
    <xdr:clientData/>
  </xdr:twoCellAnchor>
  <xdr:twoCellAnchor>
    <xdr:from>
      <xdr:col>6</xdr:col>
      <xdr:colOff>525780</xdr:colOff>
      <xdr:row>13</xdr:row>
      <xdr:rowOff>68580</xdr:rowOff>
    </xdr:from>
    <xdr:to>
      <xdr:col>9</xdr:col>
      <xdr:colOff>60960</xdr:colOff>
      <xdr:row>17</xdr:row>
      <xdr:rowOff>160020</xdr:rowOff>
    </xdr:to>
    <xdr:sp macro="" textlink="">
      <xdr:nvSpPr>
        <xdr:cNvPr id="13" name="テキスト ボックス 12"/>
        <xdr:cNvSpPr txBox="1"/>
      </xdr:nvSpPr>
      <xdr:spPr>
        <a:xfrm>
          <a:off x="4183380" y="2247900"/>
          <a:ext cx="136398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FF0000"/>
              </a:solidFill>
            </a:rPr>
            <a:t>特殊妖精の詳細は「特殊妖精」仕様へ</a:t>
          </a:r>
        </a:p>
      </xdr:txBody>
    </xdr:sp>
    <xdr:clientData/>
  </xdr:twoCellAnchor>
  <xdr:twoCellAnchor>
    <xdr:from>
      <xdr:col>0</xdr:col>
      <xdr:colOff>129540</xdr:colOff>
      <xdr:row>18</xdr:row>
      <xdr:rowOff>76200</xdr:rowOff>
    </xdr:from>
    <xdr:to>
      <xdr:col>8</xdr:col>
      <xdr:colOff>403860</xdr:colOff>
      <xdr:row>26</xdr:row>
      <xdr:rowOff>76200</xdr:rowOff>
    </xdr:to>
    <xdr:sp macro="" textlink="">
      <xdr:nvSpPr>
        <xdr:cNvPr id="17" name="正方形/長方形 16"/>
        <xdr:cNvSpPr/>
      </xdr:nvSpPr>
      <xdr:spPr>
        <a:xfrm>
          <a:off x="129540" y="3093720"/>
          <a:ext cx="5151120" cy="134112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0</xdr:col>
      <xdr:colOff>512419</xdr:colOff>
      <xdr:row>21</xdr:row>
      <xdr:rowOff>45720</xdr:rowOff>
    </xdr:from>
    <xdr:to>
      <xdr:col>2</xdr:col>
      <xdr:colOff>48579</xdr:colOff>
      <xdr:row>26</xdr:row>
      <xdr:rowOff>37746</xdr:rowOff>
    </xdr:to>
    <xdr:pic>
      <xdr:nvPicPr>
        <xdr:cNvPr id="18" name="図 17"/>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9277" t="-1" r="49572" b="48590"/>
        <a:stretch/>
      </xdr:blipFill>
      <xdr:spPr>
        <a:xfrm>
          <a:off x="512419" y="3566160"/>
          <a:ext cx="755360" cy="830226"/>
        </a:xfrm>
        <a:prstGeom prst="rect">
          <a:avLst/>
        </a:prstGeom>
        <a:effectLst>
          <a:glow rad="127000">
            <a:srgbClr val="FFF2CC"/>
          </a:glow>
        </a:effectLst>
      </xdr:spPr>
    </xdr:pic>
    <xdr:clientData/>
  </xdr:twoCellAnchor>
  <xdr:twoCellAnchor>
    <xdr:from>
      <xdr:col>0</xdr:col>
      <xdr:colOff>106680</xdr:colOff>
      <xdr:row>18</xdr:row>
      <xdr:rowOff>91440</xdr:rowOff>
    </xdr:from>
    <xdr:to>
      <xdr:col>5</xdr:col>
      <xdr:colOff>449580</xdr:colOff>
      <xdr:row>20</xdr:row>
      <xdr:rowOff>137160</xdr:rowOff>
    </xdr:to>
    <xdr:sp macro="" textlink="">
      <xdr:nvSpPr>
        <xdr:cNvPr id="19" name="テキスト ボックス 18"/>
        <xdr:cNvSpPr txBox="1"/>
      </xdr:nvSpPr>
      <xdr:spPr>
        <a:xfrm>
          <a:off x="106680" y="3108960"/>
          <a:ext cx="33909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パワー妖精</a:t>
          </a:r>
        </a:p>
      </xdr:txBody>
    </xdr:sp>
    <xdr:clientData/>
  </xdr:twoCellAnchor>
  <xdr:twoCellAnchor>
    <xdr:from>
      <xdr:col>9</xdr:col>
      <xdr:colOff>457200</xdr:colOff>
      <xdr:row>4</xdr:row>
      <xdr:rowOff>114300</xdr:rowOff>
    </xdr:from>
    <xdr:to>
      <xdr:col>18</xdr:col>
      <xdr:colOff>60960</xdr:colOff>
      <xdr:row>18</xdr:row>
      <xdr:rowOff>15240</xdr:rowOff>
    </xdr:to>
    <xdr:sp macro="" textlink="">
      <xdr:nvSpPr>
        <xdr:cNvPr id="20" name="正方形/長方形 19"/>
        <xdr:cNvSpPr/>
      </xdr:nvSpPr>
      <xdr:spPr>
        <a:xfrm>
          <a:off x="5943600" y="784860"/>
          <a:ext cx="5090160" cy="224790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xdr:col>
      <xdr:colOff>441960</xdr:colOff>
      <xdr:row>4</xdr:row>
      <xdr:rowOff>106680</xdr:rowOff>
    </xdr:from>
    <xdr:to>
      <xdr:col>18</xdr:col>
      <xdr:colOff>22860</xdr:colOff>
      <xdr:row>6</xdr:row>
      <xdr:rowOff>152400</xdr:rowOff>
    </xdr:to>
    <xdr:sp macro="" textlink="">
      <xdr:nvSpPr>
        <xdr:cNvPr id="21" name="テキスト ボックス 20"/>
        <xdr:cNvSpPr txBox="1"/>
      </xdr:nvSpPr>
      <xdr:spPr>
        <a:xfrm>
          <a:off x="5928360" y="777240"/>
          <a:ext cx="50673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妖精の出現範囲と妖精の捕まえ方（共通）</a:t>
          </a:r>
        </a:p>
      </xdr:txBody>
    </xdr:sp>
    <xdr:clientData/>
  </xdr:twoCellAnchor>
  <xdr:twoCellAnchor editAs="oneCell">
    <xdr:from>
      <xdr:col>10</xdr:col>
      <xdr:colOff>30481</xdr:colOff>
      <xdr:row>7</xdr:row>
      <xdr:rowOff>30480</xdr:rowOff>
    </xdr:from>
    <xdr:to>
      <xdr:col>13</xdr:col>
      <xdr:colOff>457201</xdr:colOff>
      <xdr:row>16</xdr:row>
      <xdr:rowOff>34079</xdr:rowOff>
    </xdr:to>
    <xdr:pic>
      <xdr:nvPicPr>
        <xdr:cNvPr id="22" name="図 21"/>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126481" y="1203960"/>
          <a:ext cx="2255520" cy="1512358"/>
        </a:xfrm>
        <a:prstGeom prst="rect">
          <a:avLst/>
        </a:prstGeom>
      </xdr:spPr>
    </xdr:pic>
    <xdr:clientData/>
  </xdr:twoCellAnchor>
  <xdr:twoCellAnchor>
    <xdr:from>
      <xdr:col>13</xdr:col>
      <xdr:colOff>480060</xdr:colOff>
      <xdr:row>14</xdr:row>
      <xdr:rowOff>7620</xdr:rowOff>
    </xdr:from>
    <xdr:to>
      <xdr:col>18</xdr:col>
      <xdr:colOff>22860</xdr:colOff>
      <xdr:row>17</xdr:row>
      <xdr:rowOff>121920</xdr:rowOff>
    </xdr:to>
    <xdr:sp macro="" textlink="">
      <xdr:nvSpPr>
        <xdr:cNvPr id="23" name="テキスト ボックス 22"/>
        <xdr:cNvSpPr txBox="1"/>
      </xdr:nvSpPr>
      <xdr:spPr>
        <a:xfrm>
          <a:off x="8404860" y="2354580"/>
          <a:ext cx="259080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フィールドにいる妖精に触れると入手</a:t>
          </a:r>
          <a:endParaRPr kumimoji="1" lang="en-US" altLang="ja-JP" sz="1200" b="1"/>
        </a:p>
        <a:p>
          <a:r>
            <a:rPr kumimoji="1" lang="ja-JP" altLang="en-US" sz="1200" b="1"/>
            <a:t>各妖精</a:t>
          </a:r>
          <a:r>
            <a:rPr kumimoji="1" lang="en-US" altLang="ja-JP" sz="1200" b="1"/>
            <a:t>1</a:t>
          </a:r>
          <a:r>
            <a:rPr kumimoji="1" lang="ja-JP" altLang="en-US" sz="1200" b="1"/>
            <a:t>匹ごとに瓶の値を上げる。</a:t>
          </a:r>
        </a:p>
      </xdr:txBody>
    </xdr:sp>
    <xdr:clientData/>
  </xdr:twoCellAnchor>
  <xdr:twoCellAnchor>
    <xdr:from>
      <xdr:col>13</xdr:col>
      <xdr:colOff>487680</xdr:colOff>
      <xdr:row>6</xdr:row>
      <xdr:rowOff>144780</xdr:rowOff>
    </xdr:from>
    <xdr:to>
      <xdr:col>18</xdr:col>
      <xdr:colOff>30480</xdr:colOff>
      <xdr:row>13</xdr:row>
      <xdr:rowOff>129540</xdr:rowOff>
    </xdr:to>
    <xdr:sp macro="" textlink="">
      <xdr:nvSpPr>
        <xdr:cNvPr id="24" name="テキスト ボックス 23"/>
        <xdr:cNvSpPr txBox="1"/>
      </xdr:nvSpPr>
      <xdr:spPr>
        <a:xfrm>
          <a:off x="8412480" y="1150620"/>
          <a:ext cx="2590800" cy="11582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フィールド（エリア）ごとに各妖精</a:t>
          </a:r>
          <a:r>
            <a:rPr kumimoji="1" lang="en-US" altLang="ja-JP" sz="1200" b="1"/>
            <a:t>10</a:t>
          </a:r>
          <a:r>
            <a:rPr kumimoji="1" lang="ja-JP" altLang="en-US" sz="1200" b="1"/>
            <a:t>匹</a:t>
          </a:r>
          <a:endParaRPr kumimoji="1" lang="en-US" altLang="ja-JP" sz="1200" b="1"/>
        </a:p>
        <a:p>
          <a:r>
            <a:rPr kumimoji="1" lang="ja-JP" altLang="en-US" sz="1200" b="1"/>
            <a:t>常に各妖精が</a:t>
          </a:r>
          <a:r>
            <a:rPr kumimoji="1" lang="en-US" altLang="ja-JP" sz="1200" b="1"/>
            <a:t>8</a:t>
          </a:r>
          <a:r>
            <a:rPr kumimoji="1" lang="ja-JP" altLang="en-US" sz="1200" b="1"/>
            <a:t>～</a:t>
          </a:r>
          <a:r>
            <a:rPr kumimoji="1" lang="en-US" altLang="ja-JP" sz="1200" b="1"/>
            <a:t>10</a:t>
          </a:r>
          <a:r>
            <a:rPr kumimoji="1" lang="ja-JP" altLang="en-US" sz="1200" b="1"/>
            <a:t>匹いる様に。</a:t>
          </a:r>
          <a:endParaRPr kumimoji="1" lang="en-US" altLang="ja-JP" sz="1200" b="1"/>
        </a:p>
        <a:p>
          <a:r>
            <a:rPr kumimoji="1" lang="ja-JP" altLang="en-US" sz="1200" b="1"/>
            <a:t>次の妖精が湧くまでクールタイム</a:t>
          </a:r>
          <a:r>
            <a:rPr kumimoji="1" lang="en-US" altLang="ja-JP" sz="1200" b="1"/>
            <a:t>1</a:t>
          </a:r>
          <a:r>
            <a:rPr kumimoji="1" lang="ja-JP" altLang="en-US" sz="1200" b="1"/>
            <a:t>秒。</a:t>
          </a:r>
          <a:endParaRPr kumimoji="1" lang="en-US" altLang="ja-JP" sz="1200" b="1"/>
        </a:p>
        <a:p>
          <a:r>
            <a:rPr kumimoji="1" lang="ja-JP" altLang="en-US" sz="1200" b="1"/>
            <a:t>（変更する可能性があるので変更できるようにお願いします。）</a:t>
          </a:r>
        </a:p>
      </xdr:txBody>
    </xdr:sp>
    <xdr:clientData/>
  </xdr:twoCellAnchor>
  <xdr:twoCellAnchor>
    <xdr:from>
      <xdr:col>2</xdr:col>
      <xdr:colOff>518160</xdr:colOff>
      <xdr:row>20</xdr:row>
      <xdr:rowOff>114300</xdr:rowOff>
    </xdr:from>
    <xdr:to>
      <xdr:col>9</xdr:col>
      <xdr:colOff>160020</xdr:colOff>
      <xdr:row>24</xdr:row>
      <xdr:rowOff>83820</xdr:rowOff>
    </xdr:to>
    <xdr:sp macro="" textlink="">
      <xdr:nvSpPr>
        <xdr:cNvPr id="25" name="テキスト ボックス 24">
          <a:hlinkClick xmlns:r="http://schemas.openxmlformats.org/officeDocument/2006/relationships" r:id="rId7"/>
        </xdr:cNvPr>
        <xdr:cNvSpPr txBox="1"/>
      </xdr:nvSpPr>
      <xdr:spPr>
        <a:xfrm>
          <a:off x="1737360" y="3467100"/>
          <a:ext cx="3909060" cy="640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パワー妖精を捕まえると勇者の</a:t>
          </a:r>
          <a:r>
            <a:rPr kumimoji="1" lang="ja-JP" altLang="en-US" sz="1200" b="1">
              <a:effectLst>
                <a:glow rad="330200">
                  <a:schemeClr val="bg1"/>
                </a:glow>
              </a:effectLst>
            </a:rPr>
            <a:t>攻撃力</a:t>
          </a:r>
          <a:r>
            <a:rPr kumimoji="1" lang="ja-JP" altLang="en-US" sz="1200" b="1"/>
            <a:t>が上がる。</a:t>
          </a:r>
          <a:endParaRPr kumimoji="1" lang="en-US" altLang="ja-JP" sz="1200" b="1"/>
        </a:p>
        <a:p>
          <a:r>
            <a:rPr kumimoji="1" lang="ja-JP" altLang="en-US" sz="1200" b="1"/>
            <a:t>（</a:t>
          </a:r>
          <a:r>
            <a:rPr kumimoji="1" lang="ja-JP" altLang="en-US" sz="1200" b="1">
              <a:solidFill>
                <a:srgbClr val="FF0000"/>
              </a:solidFill>
            </a:rPr>
            <a:t>ダメージ数の詳細は「勇者の攻撃」仕様へ</a:t>
          </a:r>
          <a:r>
            <a:rPr kumimoji="1" lang="ja-JP" altLang="en-US" sz="1200" b="1"/>
            <a:t>）</a:t>
          </a:r>
          <a:endParaRPr kumimoji="1" lang="en-US" altLang="ja-JP" sz="1200" b="1"/>
        </a:p>
        <a:p>
          <a:endParaRPr kumimoji="1" lang="en-US" altLang="ja-JP" sz="1200" b="1"/>
        </a:p>
        <a:p>
          <a:endParaRPr kumimoji="1" lang="ja-JP" altLang="en-US" sz="1200" b="1"/>
        </a:p>
      </xdr:txBody>
    </xdr:sp>
    <xdr:clientData/>
  </xdr:twoCellAnchor>
  <xdr:twoCellAnchor>
    <xdr:from>
      <xdr:col>0</xdr:col>
      <xdr:colOff>144780</xdr:colOff>
      <xdr:row>13</xdr:row>
      <xdr:rowOff>106680</xdr:rowOff>
    </xdr:from>
    <xdr:to>
      <xdr:col>6</xdr:col>
      <xdr:colOff>182880</xdr:colOff>
      <xdr:row>18</xdr:row>
      <xdr:rowOff>68580</xdr:rowOff>
    </xdr:to>
    <xdr:sp macro="" textlink="">
      <xdr:nvSpPr>
        <xdr:cNvPr id="26" name="テキスト ボックス 25"/>
        <xdr:cNvSpPr txBox="1"/>
      </xdr:nvSpPr>
      <xdr:spPr>
        <a:xfrm>
          <a:off x="144780" y="2286000"/>
          <a:ext cx="3695700" cy="800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各妖精、瓶に所持できる数は最大で</a:t>
          </a:r>
          <a:r>
            <a:rPr kumimoji="1" lang="en-US" altLang="ja-JP" sz="1100"/>
            <a:t>300</a:t>
          </a:r>
          <a:r>
            <a:rPr kumimoji="1" lang="ja-JP" altLang="en-US" sz="1100"/>
            <a:t>まで</a:t>
          </a:r>
          <a:endParaRPr kumimoji="1" lang="en-US" altLang="ja-JP" sz="1100"/>
        </a:p>
        <a:p>
          <a:r>
            <a:rPr kumimoji="1" lang="ja-JP" altLang="en-US" sz="1100"/>
            <a:t>（</a:t>
          </a:r>
          <a:r>
            <a:rPr kumimoji="1" lang="ja-JP" altLang="en-US" sz="1100">
              <a:solidFill>
                <a:srgbClr val="FF0000"/>
              </a:solidFill>
            </a:rPr>
            <a:t>瓶のレベルで所持できる妖精数が変わります。</a:t>
          </a:r>
          <a:endParaRPr kumimoji="1" lang="en-US" altLang="ja-JP" sz="1100">
            <a:solidFill>
              <a:srgbClr val="FF0000"/>
            </a:solidFill>
          </a:endParaRPr>
        </a:p>
        <a:p>
          <a:r>
            <a:rPr kumimoji="1" lang="ja-JP" altLang="en-US" sz="1100">
              <a:solidFill>
                <a:srgbClr val="FF0000"/>
              </a:solidFill>
            </a:rPr>
            <a:t>詳細は「妖精瓶」仕様へ</a:t>
          </a:r>
          <a:r>
            <a:rPr kumimoji="1" lang="ja-JP" altLang="en-US" sz="1100"/>
            <a:t>）</a:t>
          </a:r>
        </a:p>
      </xdr:txBody>
    </xdr:sp>
    <xdr:clientData/>
  </xdr:twoCellAnchor>
  <xdr:twoCellAnchor>
    <xdr:from>
      <xdr:col>0</xdr:col>
      <xdr:colOff>160020</xdr:colOff>
      <xdr:row>27</xdr:row>
      <xdr:rowOff>45720</xdr:rowOff>
    </xdr:from>
    <xdr:to>
      <xdr:col>8</xdr:col>
      <xdr:colOff>434340</xdr:colOff>
      <xdr:row>35</xdr:row>
      <xdr:rowOff>45720</xdr:rowOff>
    </xdr:to>
    <xdr:sp macro="" textlink="">
      <xdr:nvSpPr>
        <xdr:cNvPr id="28" name="正方形/長方形 27"/>
        <xdr:cNvSpPr/>
      </xdr:nvSpPr>
      <xdr:spPr>
        <a:xfrm>
          <a:off x="160020" y="4572000"/>
          <a:ext cx="5151120" cy="134112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129540</xdr:colOff>
      <xdr:row>26</xdr:row>
      <xdr:rowOff>129540</xdr:rowOff>
    </xdr:from>
    <xdr:to>
      <xdr:col>5</xdr:col>
      <xdr:colOff>472440</xdr:colOff>
      <xdr:row>29</xdr:row>
      <xdr:rowOff>7620</xdr:rowOff>
    </xdr:to>
    <xdr:sp macro="" textlink="">
      <xdr:nvSpPr>
        <xdr:cNvPr id="29" name="テキスト ボックス 28"/>
        <xdr:cNvSpPr txBox="1"/>
      </xdr:nvSpPr>
      <xdr:spPr>
        <a:xfrm>
          <a:off x="129540" y="4488180"/>
          <a:ext cx="33909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スピード妖精</a:t>
          </a:r>
        </a:p>
      </xdr:txBody>
    </xdr:sp>
    <xdr:clientData/>
  </xdr:twoCellAnchor>
  <xdr:twoCellAnchor>
    <xdr:from>
      <xdr:col>0</xdr:col>
      <xdr:colOff>167640</xdr:colOff>
      <xdr:row>35</xdr:row>
      <xdr:rowOff>114300</xdr:rowOff>
    </xdr:from>
    <xdr:to>
      <xdr:col>8</xdr:col>
      <xdr:colOff>441960</xdr:colOff>
      <xdr:row>43</xdr:row>
      <xdr:rowOff>114300</xdr:rowOff>
    </xdr:to>
    <xdr:sp macro="" textlink="">
      <xdr:nvSpPr>
        <xdr:cNvPr id="30" name="正方形/長方形 29"/>
        <xdr:cNvSpPr/>
      </xdr:nvSpPr>
      <xdr:spPr>
        <a:xfrm>
          <a:off x="167640" y="5981700"/>
          <a:ext cx="5151120" cy="134112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0</xdr:col>
      <xdr:colOff>495018</xdr:colOff>
      <xdr:row>29</xdr:row>
      <xdr:rowOff>78006</xdr:rowOff>
    </xdr:from>
    <xdr:to>
      <xdr:col>2</xdr:col>
      <xdr:colOff>57588</xdr:colOff>
      <xdr:row>34</xdr:row>
      <xdr:rowOff>99060</xdr:rowOff>
    </xdr:to>
    <xdr:pic>
      <xdr:nvPicPr>
        <xdr:cNvPr id="31" name="図 30"/>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47579" t="48280" r="21270" b="309"/>
        <a:stretch/>
      </xdr:blipFill>
      <xdr:spPr>
        <a:xfrm>
          <a:off x="495018" y="4939566"/>
          <a:ext cx="781770" cy="859254"/>
        </a:xfrm>
        <a:prstGeom prst="rect">
          <a:avLst/>
        </a:prstGeom>
        <a:effectLst>
          <a:glow rad="127000">
            <a:schemeClr val="accent1">
              <a:lumMod val="20000"/>
              <a:lumOff val="80000"/>
            </a:schemeClr>
          </a:glow>
        </a:effectLst>
      </xdr:spPr>
    </xdr:pic>
    <xdr:clientData/>
  </xdr:twoCellAnchor>
  <xdr:twoCellAnchor>
    <xdr:from>
      <xdr:col>2</xdr:col>
      <xdr:colOff>219187</xdr:colOff>
      <xdr:row>29</xdr:row>
      <xdr:rowOff>59167</xdr:rowOff>
    </xdr:from>
    <xdr:to>
      <xdr:col>8</xdr:col>
      <xdr:colOff>470647</xdr:colOff>
      <xdr:row>34</xdr:row>
      <xdr:rowOff>89647</xdr:rowOff>
    </xdr:to>
    <xdr:sp macro="" textlink="">
      <xdr:nvSpPr>
        <xdr:cNvPr id="32" name="テキスト ボックス 31">
          <a:hlinkClick xmlns:r="http://schemas.openxmlformats.org/officeDocument/2006/relationships" r:id="rId7"/>
        </xdr:cNvPr>
        <xdr:cNvSpPr txBox="1"/>
      </xdr:nvSpPr>
      <xdr:spPr>
        <a:xfrm>
          <a:off x="1438387" y="5007685"/>
          <a:ext cx="3909060" cy="882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スピード妖精を捕まえると勇者の</a:t>
          </a:r>
          <a:r>
            <a:rPr kumimoji="1" lang="ja-JP" altLang="en-US" sz="1200" b="1">
              <a:effectLst>
                <a:glow rad="330200">
                  <a:schemeClr val="bg1"/>
                </a:glow>
              </a:effectLst>
            </a:rPr>
            <a:t>攻撃スピード、移動速度、ため攻撃速度</a:t>
          </a:r>
          <a:r>
            <a:rPr kumimoji="1" lang="ja-JP" altLang="en-US" sz="1200" b="1"/>
            <a:t>が上がる。</a:t>
          </a:r>
          <a:endParaRPr kumimoji="1" lang="en-US" altLang="ja-JP" sz="1200" b="1"/>
        </a:p>
        <a:p>
          <a:r>
            <a:rPr kumimoji="1" lang="ja-JP" altLang="en-US" sz="1200" b="1"/>
            <a:t>（</a:t>
          </a:r>
          <a:r>
            <a:rPr kumimoji="1" lang="ja-JP" altLang="en-US" sz="1200" b="1">
              <a:solidFill>
                <a:srgbClr val="FF0000"/>
              </a:solidFill>
            </a:rPr>
            <a:t>攻撃速度の詳細は「勇者の攻撃」仕様へ</a:t>
          </a:r>
          <a:r>
            <a:rPr kumimoji="1" lang="ja-JP" altLang="en-US" sz="1200" b="1"/>
            <a:t>）</a:t>
          </a:r>
          <a:endParaRPr kumimoji="1" lang="en-US" altLang="ja-JP" sz="1200" b="1"/>
        </a:p>
        <a:p>
          <a:endParaRPr kumimoji="1" lang="en-US" altLang="ja-JP" sz="1200" b="1"/>
        </a:p>
        <a:p>
          <a:endParaRPr kumimoji="1" lang="ja-JP" altLang="en-US" sz="1200" b="1"/>
        </a:p>
      </xdr:txBody>
    </xdr:sp>
    <xdr:clientData/>
  </xdr:twoCellAnchor>
  <xdr:twoCellAnchor>
    <xdr:from>
      <xdr:col>0</xdr:col>
      <xdr:colOff>156434</xdr:colOff>
      <xdr:row>35</xdr:row>
      <xdr:rowOff>120575</xdr:rowOff>
    </xdr:from>
    <xdr:to>
      <xdr:col>5</xdr:col>
      <xdr:colOff>499334</xdr:colOff>
      <xdr:row>37</xdr:row>
      <xdr:rowOff>168985</xdr:rowOff>
    </xdr:to>
    <xdr:sp macro="" textlink="">
      <xdr:nvSpPr>
        <xdr:cNvPr id="33" name="テキスト ボックス 32"/>
        <xdr:cNvSpPr txBox="1"/>
      </xdr:nvSpPr>
      <xdr:spPr>
        <a:xfrm>
          <a:off x="156434" y="6091069"/>
          <a:ext cx="3390900" cy="3890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体力妖精</a:t>
          </a:r>
        </a:p>
      </xdr:txBody>
    </xdr:sp>
    <xdr:clientData/>
  </xdr:twoCellAnchor>
  <xdr:twoCellAnchor editAs="oneCell">
    <xdr:from>
      <xdr:col>0</xdr:col>
      <xdr:colOff>479437</xdr:colOff>
      <xdr:row>38</xdr:row>
      <xdr:rowOff>17929</xdr:rowOff>
    </xdr:from>
    <xdr:to>
      <xdr:col>2</xdr:col>
      <xdr:colOff>1962</xdr:colOff>
      <xdr:row>42</xdr:row>
      <xdr:rowOff>163682</xdr:rowOff>
    </xdr:to>
    <xdr:pic>
      <xdr:nvPicPr>
        <xdr:cNvPr id="34" name="図 33"/>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44144" b="98198" l="21200" r="48400">
                      <a14:foregroundMark x1="46600" y1="48048" x2="46600" y2="48048"/>
                    </a14:backgroundRemoval>
                  </a14:imgEffect>
                </a14:imgLayer>
              </a14:imgProps>
            </a:ext>
            <a:ext uri="{28A0092B-C50C-407E-A947-70E740481C1C}">
              <a14:useLocalDpi xmlns:a14="http://schemas.microsoft.com/office/drawing/2010/main" val="0"/>
            </a:ext>
          </a:extLst>
        </a:blip>
        <a:srcRect l="18105" t="45513" r="50744" b="3076"/>
        <a:stretch/>
      </xdr:blipFill>
      <xdr:spPr>
        <a:xfrm>
          <a:off x="479437" y="6499411"/>
          <a:ext cx="741725" cy="827071"/>
        </a:xfrm>
        <a:prstGeom prst="rect">
          <a:avLst/>
        </a:prstGeom>
        <a:effectLst>
          <a:glow rad="127000">
            <a:schemeClr val="accent6">
              <a:lumMod val="20000"/>
              <a:lumOff val="80000"/>
            </a:schemeClr>
          </a:glow>
        </a:effectLst>
      </xdr:spPr>
    </xdr:pic>
    <xdr:clientData/>
  </xdr:twoCellAnchor>
  <xdr:twoCellAnchor>
    <xdr:from>
      <xdr:col>2</xdr:col>
      <xdr:colOff>174364</xdr:colOff>
      <xdr:row>37</xdr:row>
      <xdr:rowOff>139849</xdr:rowOff>
    </xdr:from>
    <xdr:to>
      <xdr:col>8</xdr:col>
      <xdr:colOff>425824</xdr:colOff>
      <xdr:row>43</xdr:row>
      <xdr:rowOff>0</xdr:rowOff>
    </xdr:to>
    <xdr:sp macro="" textlink="">
      <xdr:nvSpPr>
        <xdr:cNvPr id="35" name="テキスト ボックス 34"/>
        <xdr:cNvSpPr txBox="1"/>
      </xdr:nvSpPr>
      <xdr:spPr>
        <a:xfrm>
          <a:off x="1393564" y="6451002"/>
          <a:ext cx="3909060" cy="882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体力妖精を捕まえると勇者の</a:t>
          </a:r>
          <a:r>
            <a:rPr kumimoji="1" lang="ja-JP" altLang="en-US" sz="1200" b="1">
              <a:effectLst>
                <a:glow rad="330200">
                  <a:schemeClr val="bg1"/>
                </a:glow>
              </a:effectLst>
            </a:rPr>
            <a:t>体力と盾の耐久度</a:t>
          </a:r>
          <a:r>
            <a:rPr kumimoji="1" lang="ja-JP" altLang="en-US" sz="1200" b="1"/>
            <a:t>が上がる。</a:t>
          </a:r>
          <a:endParaRPr kumimoji="1" lang="en-US" altLang="ja-JP" sz="1200" b="1"/>
        </a:p>
        <a:p>
          <a:r>
            <a:rPr kumimoji="1" lang="ja-JP" altLang="en-US" sz="1200" b="1"/>
            <a:t>（</a:t>
          </a:r>
          <a:r>
            <a:rPr kumimoji="1" lang="ja-JP" altLang="en-US" sz="1200" b="1">
              <a:solidFill>
                <a:srgbClr val="FF0000"/>
              </a:solidFill>
            </a:rPr>
            <a:t>体力の詳細は「勇者の攻撃」仕様へ</a:t>
          </a:r>
          <a:r>
            <a:rPr kumimoji="1" lang="ja-JP" altLang="en-US" sz="1200" b="1"/>
            <a:t>）</a:t>
          </a:r>
          <a:endParaRPr kumimoji="1" lang="en-US" altLang="ja-JP" sz="1200" b="1"/>
        </a:p>
        <a:p>
          <a:endParaRPr kumimoji="1" lang="en-US" altLang="ja-JP" sz="1200" b="1"/>
        </a:p>
        <a:p>
          <a:endParaRPr kumimoji="1" lang="ja-JP" altLang="en-US" sz="1200" b="1"/>
        </a:p>
      </xdr:txBody>
    </xdr:sp>
    <xdr:clientData/>
  </xdr:twoCellAnchor>
  <xdr:twoCellAnchor>
    <xdr:from>
      <xdr:col>9</xdr:col>
      <xdr:colOff>466163</xdr:colOff>
      <xdr:row>19</xdr:row>
      <xdr:rowOff>24653</xdr:rowOff>
    </xdr:from>
    <xdr:to>
      <xdr:col>18</xdr:col>
      <xdr:colOff>295834</xdr:colOff>
      <xdr:row>41</xdr:row>
      <xdr:rowOff>53788</xdr:rowOff>
    </xdr:to>
    <xdr:sp macro="" textlink="">
      <xdr:nvSpPr>
        <xdr:cNvPr id="36" name="正方形/長方形 35"/>
        <xdr:cNvSpPr/>
      </xdr:nvSpPr>
      <xdr:spPr>
        <a:xfrm>
          <a:off x="5952563" y="3269877"/>
          <a:ext cx="5316071" cy="3776382"/>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xdr:col>
      <xdr:colOff>468854</xdr:colOff>
      <xdr:row>18</xdr:row>
      <xdr:rowOff>160468</xdr:rowOff>
    </xdr:from>
    <xdr:to>
      <xdr:col>18</xdr:col>
      <xdr:colOff>49754</xdr:colOff>
      <xdr:row>21</xdr:row>
      <xdr:rowOff>35859</xdr:rowOff>
    </xdr:to>
    <xdr:sp macro="" textlink="">
      <xdr:nvSpPr>
        <xdr:cNvPr id="37" name="テキスト ボックス 36"/>
        <xdr:cNvSpPr txBox="1"/>
      </xdr:nvSpPr>
      <xdr:spPr>
        <a:xfrm>
          <a:off x="5955254" y="3235362"/>
          <a:ext cx="5067300" cy="3863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ダメージを受けると妖精が逃げる（共通）</a:t>
          </a:r>
        </a:p>
      </xdr:txBody>
    </xdr:sp>
    <xdr:clientData/>
  </xdr:twoCellAnchor>
  <xdr:twoCellAnchor>
    <xdr:from>
      <xdr:col>9</xdr:col>
      <xdr:colOff>504713</xdr:colOff>
      <xdr:row>23</xdr:row>
      <xdr:rowOff>107576</xdr:rowOff>
    </xdr:from>
    <xdr:to>
      <xdr:col>14</xdr:col>
      <xdr:colOff>56477</xdr:colOff>
      <xdr:row>32</xdr:row>
      <xdr:rowOff>45608</xdr:rowOff>
    </xdr:to>
    <xdr:grpSp>
      <xdr:nvGrpSpPr>
        <xdr:cNvPr id="38" name="グループ化 37"/>
        <xdr:cNvGrpSpPr/>
      </xdr:nvGrpSpPr>
      <xdr:grpSpPr>
        <a:xfrm>
          <a:off x="5991113" y="4034117"/>
          <a:ext cx="2599764" cy="1470997"/>
          <a:chOff x="8865562" y="4809241"/>
          <a:chExt cx="3124195" cy="1767730"/>
        </a:xfrm>
      </xdr:grpSpPr>
      <xdr:grpSp>
        <xdr:nvGrpSpPr>
          <xdr:cNvPr id="39" name="グループ化 38"/>
          <xdr:cNvGrpSpPr/>
        </xdr:nvGrpSpPr>
        <xdr:grpSpPr>
          <a:xfrm>
            <a:off x="8865562" y="4809241"/>
            <a:ext cx="3124195" cy="1767730"/>
            <a:chOff x="5776717" y="930549"/>
            <a:chExt cx="6197322" cy="3481455"/>
          </a:xfrm>
        </xdr:grpSpPr>
        <xdr:grpSp>
          <xdr:nvGrpSpPr>
            <xdr:cNvPr id="45" name="グループ化 44"/>
            <xdr:cNvGrpSpPr/>
          </xdr:nvGrpSpPr>
          <xdr:grpSpPr>
            <a:xfrm>
              <a:off x="5776717" y="930549"/>
              <a:ext cx="6197322" cy="3481455"/>
              <a:chOff x="5901155" y="1327996"/>
              <a:chExt cx="5656900" cy="3184287"/>
            </a:xfrm>
            <a:noFill/>
          </xdr:grpSpPr>
          <xdr:pic>
            <xdr:nvPicPr>
              <xdr:cNvPr id="47" name="図 4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5901155" y="1327996"/>
                <a:ext cx="5656900" cy="3184287"/>
              </a:xfrm>
              <a:prstGeom prst="rect">
                <a:avLst/>
              </a:prstGeom>
              <a:ln>
                <a:noFill/>
              </a:ln>
              <a:effectLst>
                <a:softEdge rad="112500"/>
              </a:effectLst>
            </xdr:spPr>
          </xdr:pic>
          <xdr:pic>
            <xdr:nvPicPr>
              <xdr:cNvPr id="48" name="図 47"/>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9277" t="-1" r="49572" b="48590"/>
              <a:stretch/>
            </xdr:blipFill>
            <xdr:spPr>
              <a:xfrm>
                <a:off x="9700509" y="3613635"/>
                <a:ext cx="440110" cy="483731"/>
              </a:xfrm>
              <a:prstGeom prst="rect">
                <a:avLst/>
              </a:prstGeom>
              <a:grpFill/>
              <a:effectLst>
                <a:glow rad="127000">
                  <a:srgbClr val="FFF2CC"/>
                </a:glow>
              </a:effectLst>
            </xdr:spPr>
          </xdr:pic>
          <xdr:pic>
            <xdr:nvPicPr>
              <xdr:cNvPr id="49" name="図 48"/>
              <xdr:cNvPicPr>
                <a:picLocks noChangeAspect="1"/>
              </xdr:cNvPicPr>
            </xdr:nvPicPr>
            <xdr:blipFill rotWithShape="1">
              <a:blip xmlns:r="http://schemas.openxmlformats.org/officeDocument/2006/relationships" r:embed="rId11" cstate="print">
                <a:extLst>
                  <a:ext uri="{BEBA8EAE-BF5A-486C-A8C5-ECC9F3942E4B}">
                    <a14:imgProps xmlns:a14="http://schemas.microsoft.com/office/drawing/2010/main">
                      <a14:imgLayer r:embed="rId12">
                        <a14:imgEffect>
                          <a14:backgroundRemoval t="44144" b="98198" l="21200" r="48400">
                            <a14:foregroundMark x1="46600" y1="48048" x2="46600" y2="48048"/>
                          </a14:backgroundRemoval>
                        </a14:imgEffect>
                      </a14:imgLayer>
                    </a14:imgProps>
                  </a:ext>
                  <a:ext uri="{28A0092B-C50C-407E-A947-70E740481C1C}">
                    <a14:useLocalDpi xmlns:a14="http://schemas.microsoft.com/office/drawing/2010/main" val="0"/>
                  </a:ext>
                </a:extLst>
              </a:blip>
              <a:srcRect l="18105" t="45513" r="50744" b="3076"/>
              <a:stretch/>
            </xdr:blipFill>
            <xdr:spPr>
              <a:xfrm>
                <a:off x="6407727" y="2067678"/>
                <a:ext cx="440110" cy="483731"/>
              </a:xfrm>
              <a:prstGeom prst="rect">
                <a:avLst/>
              </a:prstGeom>
              <a:grpFill/>
              <a:effectLst>
                <a:glow rad="127000">
                  <a:schemeClr val="accent6">
                    <a:lumMod val="20000"/>
                    <a:lumOff val="80000"/>
                  </a:schemeClr>
                </a:glow>
              </a:effectLst>
            </xdr:spPr>
          </xdr:pic>
          <xdr:pic>
            <xdr:nvPicPr>
              <xdr:cNvPr id="50" name="図 49"/>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51096" t="-1509" r="17753" b="50098"/>
              <a:stretch/>
            </xdr:blipFill>
            <xdr:spPr>
              <a:xfrm>
                <a:off x="6520663" y="3699452"/>
                <a:ext cx="440110" cy="483731"/>
              </a:xfrm>
              <a:prstGeom prst="rect">
                <a:avLst/>
              </a:prstGeom>
              <a:grpFill/>
              <a:effectLst>
                <a:glow rad="127000">
                  <a:srgbClr val="F9E6F2"/>
                </a:glow>
              </a:effectLst>
            </xdr:spPr>
          </xdr:pic>
          <xdr:pic>
            <xdr:nvPicPr>
              <xdr:cNvPr id="51" name="図 50"/>
              <xdr:cNvPicPr>
                <a:picLocks noChangeAspect="1"/>
              </xdr:cNvPicPr>
            </xdr:nvPicPr>
            <xdr:blipFill rotWithShape="1">
              <a:blip xmlns:r="http://schemas.openxmlformats.org/officeDocument/2006/relationships" r:embed="rId14" cstate="print">
                <a:extLst>
                  <a:ext uri="{BEBA8EAE-BF5A-486C-A8C5-ECC9F3942E4B}">
                    <a14:imgProps xmlns:a14="http://schemas.microsoft.com/office/drawing/2010/main">
                      <a14:imgLayer r:embed="rId12">
                        <a14:imgEffect>
                          <a14:backgroundRemoval t="51652" b="100000" l="49400" r="80000"/>
                        </a14:imgEffect>
                      </a14:imgLayer>
                    </a14:imgProps>
                  </a:ext>
                  <a:ext uri="{28A0092B-C50C-407E-A947-70E740481C1C}">
                    <a14:useLocalDpi xmlns:a14="http://schemas.microsoft.com/office/drawing/2010/main" val="0"/>
                  </a:ext>
                </a:extLst>
              </a:blip>
              <a:srcRect l="47579" t="48280" r="21270" b="309"/>
              <a:stretch/>
            </xdr:blipFill>
            <xdr:spPr>
              <a:xfrm>
                <a:off x="10285875" y="1775738"/>
                <a:ext cx="440110" cy="483731"/>
              </a:xfrm>
              <a:prstGeom prst="rect">
                <a:avLst/>
              </a:prstGeom>
              <a:grpFill/>
              <a:effectLst>
                <a:glow rad="127000">
                  <a:schemeClr val="accent1">
                    <a:lumMod val="20000"/>
                    <a:lumOff val="80000"/>
                  </a:schemeClr>
                </a:glow>
              </a:effectLst>
            </xdr:spPr>
          </xdr:pic>
          <xdr:pic>
            <xdr:nvPicPr>
              <xdr:cNvPr id="52" name="図 51"/>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51096" t="-1509" r="17753" b="50098"/>
              <a:stretch/>
            </xdr:blipFill>
            <xdr:spPr>
              <a:xfrm flipH="1">
                <a:off x="10538810" y="2815835"/>
                <a:ext cx="541506" cy="483731"/>
              </a:xfrm>
              <a:prstGeom prst="rect">
                <a:avLst/>
              </a:prstGeom>
              <a:grpFill/>
              <a:effectLst>
                <a:glow rad="127000">
                  <a:srgbClr val="F9E6F2"/>
                </a:glow>
              </a:effectLst>
            </xdr:spPr>
          </xdr:pic>
        </xdr:grpSp>
        <xdr:pic>
          <xdr:nvPicPr>
            <xdr:cNvPr id="46" name="図 45"/>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616633" y="1865520"/>
              <a:ext cx="1795054" cy="1590419"/>
            </a:xfrm>
            <a:prstGeom prst="rect">
              <a:avLst/>
            </a:prstGeom>
            <a:effectLst>
              <a:glow rad="50800">
                <a:schemeClr val="accent4"/>
              </a:glow>
            </a:effectLst>
          </xdr:spPr>
        </xdr:pic>
      </xdr:grpSp>
      <xdr:sp macro="" textlink="">
        <xdr:nvSpPr>
          <xdr:cNvPr id="40" name="右矢印 39"/>
          <xdr:cNvSpPr/>
        </xdr:nvSpPr>
        <xdr:spPr>
          <a:xfrm rot="19949496">
            <a:off x="10725798" y="5300213"/>
            <a:ext cx="403987" cy="133033"/>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1" name="右矢印 40"/>
          <xdr:cNvSpPr/>
        </xdr:nvSpPr>
        <xdr:spPr>
          <a:xfrm>
            <a:off x="10868108" y="5637210"/>
            <a:ext cx="403987" cy="133033"/>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2" name="右矢印 41"/>
          <xdr:cNvSpPr/>
        </xdr:nvSpPr>
        <xdr:spPr>
          <a:xfrm rot="1956578">
            <a:off x="10556663" y="5976799"/>
            <a:ext cx="369521" cy="133033"/>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3" name="右矢印 42"/>
          <xdr:cNvSpPr/>
        </xdr:nvSpPr>
        <xdr:spPr>
          <a:xfrm rot="9266203">
            <a:off x="9637773" y="5980015"/>
            <a:ext cx="369521" cy="133033"/>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4" name="右矢印 43"/>
          <xdr:cNvSpPr/>
        </xdr:nvSpPr>
        <xdr:spPr>
          <a:xfrm rot="12086048">
            <a:off x="9462928" y="5319516"/>
            <a:ext cx="369521" cy="133033"/>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14</xdr:col>
      <xdr:colOff>12550</xdr:colOff>
      <xdr:row>22</xdr:row>
      <xdr:rowOff>19273</xdr:rowOff>
    </xdr:from>
    <xdr:to>
      <xdr:col>18</xdr:col>
      <xdr:colOff>233081</xdr:colOff>
      <xdr:row>27</xdr:row>
      <xdr:rowOff>71717</xdr:rowOff>
    </xdr:to>
    <xdr:sp macro="" textlink="">
      <xdr:nvSpPr>
        <xdr:cNvPr id="53" name="テキスト ボックス 52"/>
        <xdr:cNvSpPr txBox="1"/>
      </xdr:nvSpPr>
      <xdr:spPr>
        <a:xfrm>
          <a:off x="8546950" y="3775485"/>
          <a:ext cx="2658931" cy="904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ダメージを受けると所持妖精数の</a:t>
          </a:r>
          <a:r>
            <a:rPr kumimoji="1" lang="en-US" altLang="ja-JP" sz="1200" b="1"/>
            <a:t>10</a:t>
          </a:r>
          <a:r>
            <a:rPr kumimoji="1" lang="ja-JP" altLang="en-US" sz="1200" b="1"/>
            <a:t>％妖精が逃げる。</a:t>
          </a:r>
          <a:endParaRPr kumimoji="1" lang="en-US" altLang="ja-JP" sz="1200" b="1"/>
        </a:p>
        <a:p>
          <a:r>
            <a:rPr kumimoji="1" lang="ja-JP" altLang="en-US" sz="1200" b="1"/>
            <a:t>減った分の勇者のステータスは下がる。</a:t>
          </a:r>
          <a:endParaRPr kumimoji="1" lang="en-US" altLang="ja-JP" sz="1200" b="1"/>
        </a:p>
      </xdr:txBody>
    </xdr:sp>
    <xdr:clientData/>
  </xdr:twoCellAnchor>
  <xdr:twoCellAnchor>
    <xdr:from>
      <xdr:col>14</xdr:col>
      <xdr:colOff>3585</xdr:colOff>
      <xdr:row>26</xdr:row>
      <xdr:rowOff>144779</xdr:rowOff>
    </xdr:from>
    <xdr:to>
      <xdr:col>18</xdr:col>
      <xdr:colOff>385482</xdr:colOff>
      <xdr:row>34</xdr:row>
      <xdr:rowOff>80682</xdr:rowOff>
    </xdr:to>
    <xdr:sp macro="" textlink="">
      <xdr:nvSpPr>
        <xdr:cNvPr id="54" name="テキスト ボックス 53"/>
        <xdr:cNvSpPr txBox="1"/>
      </xdr:nvSpPr>
      <xdr:spPr>
        <a:xfrm>
          <a:off x="8537985" y="4582308"/>
          <a:ext cx="2820297" cy="12985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a:t>
          </a:r>
          <a:r>
            <a:rPr kumimoji="1" lang="ja-JP" altLang="ja-JP" sz="1100" b="1">
              <a:solidFill>
                <a:schemeClr val="dk1"/>
              </a:solidFill>
              <a:effectLst/>
              <a:latin typeface="+mn-lt"/>
              <a:ea typeface="+mn-ea"/>
              <a:cs typeface="+mn-cs"/>
            </a:rPr>
            <a:t>所持</a:t>
          </a:r>
          <a:r>
            <a:rPr kumimoji="1" lang="ja-JP" altLang="en-US" sz="1200" b="1"/>
            <a:t>パワー妖精</a:t>
          </a:r>
          <a:r>
            <a:rPr kumimoji="1" lang="en-US" altLang="ja-JP" sz="1200" b="1"/>
            <a:t>+</a:t>
          </a:r>
          <a:r>
            <a:rPr kumimoji="1" lang="ja-JP" altLang="en-US" sz="1200" b="1"/>
            <a:t>ス</a:t>
          </a:r>
          <a:r>
            <a:rPr kumimoji="1" lang="ja-JP" altLang="ja-JP" sz="1100" b="1">
              <a:solidFill>
                <a:schemeClr val="dk1"/>
              </a:solidFill>
              <a:effectLst/>
              <a:latin typeface="+mn-lt"/>
              <a:ea typeface="+mn-ea"/>
              <a:cs typeface="+mn-cs"/>
            </a:rPr>
            <a:t>所持</a:t>
          </a:r>
          <a:r>
            <a:rPr kumimoji="1" lang="ja-JP" altLang="en-US" sz="1200" b="1"/>
            <a:t>ピード妖精</a:t>
          </a:r>
          <a:r>
            <a:rPr kumimoji="1" lang="en-US" altLang="ja-JP" sz="1200" b="1"/>
            <a:t>+</a:t>
          </a:r>
          <a:r>
            <a:rPr kumimoji="1" lang="ja-JP" altLang="ja-JP" sz="1100" b="1">
              <a:solidFill>
                <a:schemeClr val="dk1"/>
              </a:solidFill>
              <a:effectLst/>
              <a:latin typeface="+mn-lt"/>
              <a:ea typeface="+mn-ea"/>
              <a:cs typeface="+mn-cs"/>
            </a:rPr>
            <a:t>所持</a:t>
          </a:r>
          <a:r>
            <a:rPr kumimoji="1" lang="ja-JP" altLang="en-US" sz="1200" b="1"/>
            <a:t>体力妖精）</a:t>
          </a:r>
          <a:r>
            <a:rPr kumimoji="1" lang="en-US" altLang="ja-JP" sz="1200" b="1"/>
            <a:t>×0.1</a:t>
          </a:r>
          <a:r>
            <a:rPr kumimoji="1" lang="ja-JP" altLang="en-US" sz="1200" b="1"/>
            <a:t>｝</a:t>
          </a:r>
          <a:r>
            <a:rPr kumimoji="1" lang="en-US" altLang="ja-JP" sz="1200" b="1"/>
            <a:t>/3</a:t>
          </a:r>
          <a:r>
            <a:rPr kumimoji="1" lang="ja-JP" altLang="en-US" sz="1200" b="1"/>
            <a:t>＝</a:t>
          </a:r>
          <a:r>
            <a:rPr kumimoji="1" lang="ja-JP" altLang="en-US" sz="1200" b="1">
              <a:solidFill>
                <a:schemeClr val="accent5"/>
              </a:solidFill>
            </a:rPr>
            <a:t>逃げる妖精数</a:t>
          </a:r>
          <a:endParaRPr kumimoji="1" lang="en-US" altLang="ja-JP" sz="1200" b="1">
            <a:solidFill>
              <a:schemeClr val="accent5"/>
            </a:solidFill>
          </a:endParaRPr>
        </a:p>
        <a:p>
          <a:endParaRPr kumimoji="1" lang="en-US" altLang="ja-JP" sz="1200" b="1"/>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200" b="1"/>
            <a:t>＝所持パワー妖精数</a:t>
          </a:r>
          <a:r>
            <a:rPr kumimoji="1" lang="en-US" altLang="ja-JP" sz="1200" b="1"/>
            <a:t>-</a:t>
          </a:r>
          <a:r>
            <a:rPr kumimoji="1" lang="ja-JP" altLang="ja-JP" sz="1100" b="1">
              <a:solidFill>
                <a:schemeClr val="accent5"/>
              </a:solidFill>
              <a:effectLst/>
              <a:latin typeface="+mn-lt"/>
              <a:ea typeface="+mn-ea"/>
              <a:cs typeface="+mn-cs"/>
            </a:rPr>
            <a:t>逃げる妖精数</a:t>
          </a:r>
          <a:endParaRPr kumimoji="1" lang="en-US" altLang="ja-JP" sz="1200" b="1">
            <a:solidFill>
              <a:schemeClr val="accent5"/>
            </a:solidFill>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200" b="1"/>
            <a:t>所持スピード妖精数</a:t>
          </a:r>
          <a:r>
            <a:rPr kumimoji="1" lang="en-US" altLang="ja-JP" sz="1100" b="1">
              <a:solidFill>
                <a:schemeClr val="dk1"/>
              </a:solidFill>
              <a:effectLst/>
              <a:latin typeface="+mn-lt"/>
              <a:ea typeface="+mn-ea"/>
              <a:cs typeface="+mn-cs"/>
            </a:rPr>
            <a:t>-</a:t>
          </a:r>
          <a:r>
            <a:rPr kumimoji="1" lang="ja-JP" altLang="ja-JP" sz="1100" b="1">
              <a:solidFill>
                <a:schemeClr val="accent5"/>
              </a:solidFill>
              <a:effectLst/>
              <a:latin typeface="+mn-lt"/>
              <a:ea typeface="+mn-ea"/>
              <a:cs typeface="+mn-cs"/>
            </a:rPr>
            <a:t>逃げる妖精数</a:t>
          </a:r>
          <a:endParaRPr kumimoji="1" lang="en-US" altLang="ja-JP" sz="1200" b="1">
            <a:solidFill>
              <a:schemeClr val="accent5"/>
            </a:solidFill>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200" b="1"/>
            <a:t>所持体力妖精数</a:t>
          </a:r>
          <a:r>
            <a:rPr kumimoji="1" lang="en-US" altLang="ja-JP" sz="1100" b="1">
              <a:solidFill>
                <a:schemeClr val="dk1"/>
              </a:solidFill>
              <a:effectLst/>
              <a:latin typeface="+mn-lt"/>
              <a:ea typeface="+mn-ea"/>
              <a:cs typeface="+mn-cs"/>
            </a:rPr>
            <a:t>-</a:t>
          </a:r>
          <a:r>
            <a:rPr kumimoji="1" lang="ja-JP" altLang="ja-JP" sz="1100" b="1">
              <a:solidFill>
                <a:schemeClr val="accent5"/>
              </a:solidFill>
              <a:effectLst/>
              <a:latin typeface="+mn-lt"/>
              <a:ea typeface="+mn-ea"/>
              <a:cs typeface="+mn-cs"/>
            </a:rPr>
            <a:t>逃げる妖精数</a:t>
          </a:r>
          <a:endParaRPr lang="ja-JP" altLang="ja-JP" sz="1200">
            <a:solidFill>
              <a:schemeClr val="accent5"/>
            </a:solidFill>
            <a:effectLst/>
          </a:endParaRPr>
        </a:p>
        <a:p>
          <a:endParaRPr kumimoji="1" lang="en-US" altLang="ja-JP" sz="1200" b="1"/>
        </a:p>
      </xdr:txBody>
    </xdr:sp>
    <xdr:clientData/>
  </xdr:twoCellAnchor>
  <xdr:twoCellAnchor>
    <xdr:from>
      <xdr:col>14</xdr:col>
      <xdr:colOff>182880</xdr:colOff>
      <xdr:row>25</xdr:row>
      <xdr:rowOff>108921</xdr:rowOff>
    </xdr:from>
    <xdr:to>
      <xdr:col>17</xdr:col>
      <xdr:colOff>448235</xdr:colOff>
      <xdr:row>28</xdr:row>
      <xdr:rowOff>116541</xdr:rowOff>
    </xdr:to>
    <xdr:sp macro="" textlink="">
      <xdr:nvSpPr>
        <xdr:cNvPr id="55" name="テキスト ボックス 54"/>
        <xdr:cNvSpPr txBox="1"/>
      </xdr:nvSpPr>
      <xdr:spPr>
        <a:xfrm>
          <a:off x="8717280" y="4376121"/>
          <a:ext cx="2094155" cy="5186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a:solidFill>
                <a:srgbClr val="FF0000"/>
              </a:solidFill>
            </a:rPr>
            <a:t>逃げる妖精計算式</a:t>
          </a:r>
        </a:p>
      </xdr:txBody>
    </xdr:sp>
    <xdr:clientData/>
  </xdr:twoCellAnchor>
  <xdr:twoCellAnchor editAs="oneCell">
    <xdr:from>
      <xdr:col>10</xdr:col>
      <xdr:colOff>367552</xdr:colOff>
      <xdr:row>33</xdr:row>
      <xdr:rowOff>168089</xdr:rowOff>
    </xdr:from>
    <xdr:to>
      <xdr:col>12</xdr:col>
      <xdr:colOff>250612</xdr:colOff>
      <xdr:row>40</xdr:row>
      <xdr:rowOff>78043</xdr:rowOff>
    </xdr:to>
    <xdr:pic>
      <xdr:nvPicPr>
        <xdr:cNvPr id="56" name="図 5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463552" y="5797924"/>
          <a:ext cx="1102260" cy="1102260"/>
        </a:xfrm>
        <a:prstGeom prst="rect">
          <a:avLst/>
        </a:prstGeom>
        <a:effectLst>
          <a:glow rad="127000">
            <a:srgbClr val="7030A0"/>
          </a:glow>
        </a:effectLst>
      </xdr:spPr>
    </xdr:pic>
    <xdr:clientData/>
  </xdr:twoCellAnchor>
  <xdr:twoCellAnchor>
    <xdr:from>
      <xdr:col>10</xdr:col>
      <xdr:colOff>465268</xdr:colOff>
      <xdr:row>32</xdr:row>
      <xdr:rowOff>82475</xdr:rowOff>
    </xdr:from>
    <xdr:to>
      <xdr:col>12</xdr:col>
      <xdr:colOff>448236</xdr:colOff>
      <xdr:row>34</xdr:row>
      <xdr:rowOff>128195</xdr:rowOff>
    </xdr:to>
    <xdr:sp macro="" textlink="">
      <xdr:nvSpPr>
        <xdr:cNvPr id="57" name="テキスト ボックス 56"/>
        <xdr:cNvSpPr txBox="1"/>
      </xdr:nvSpPr>
      <xdr:spPr>
        <a:xfrm>
          <a:off x="6561268" y="5541981"/>
          <a:ext cx="1202168" cy="3863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小悪魔</a:t>
          </a:r>
        </a:p>
      </xdr:txBody>
    </xdr:sp>
    <xdr:clientData/>
  </xdr:twoCellAnchor>
  <xdr:twoCellAnchor>
    <xdr:from>
      <xdr:col>12</xdr:col>
      <xdr:colOff>577326</xdr:colOff>
      <xdr:row>35</xdr:row>
      <xdr:rowOff>19273</xdr:rowOff>
    </xdr:from>
    <xdr:to>
      <xdr:col>18</xdr:col>
      <xdr:colOff>313764</xdr:colOff>
      <xdr:row>40</xdr:row>
      <xdr:rowOff>71717</xdr:rowOff>
    </xdr:to>
    <xdr:sp macro="" textlink="">
      <xdr:nvSpPr>
        <xdr:cNvPr id="58" name="テキスト ボックス 57"/>
        <xdr:cNvSpPr txBox="1"/>
      </xdr:nvSpPr>
      <xdr:spPr>
        <a:xfrm>
          <a:off x="7892526" y="5989767"/>
          <a:ext cx="3394038" cy="904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小悪魔に触れると</a:t>
          </a:r>
          <a:r>
            <a:rPr kumimoji="1" lang="ja-JP" altLang="ja-JP" sz="1100" b="1">
              <a:solidFill>
                <a:schemeClr val="dk1"/>
              </a:solidFill>
              <a:effectLst/>
              <a:latin typeface="+mn-lt"/>
              <a:ea typeface="+mn-ea"/>
              <a:cs typeface="+mn-cs"/>
            </a:rPr>
            <a:t>所持妖精数の</a:t>
          </a:r>
          <a:r>
            <a:rPr kumimoji="1" lang="en-US" altLang="ja-JP" sz="1100" b="1">
              <a:solidFill>
                <a:schemeClr val="dk1"/>
              </a:solidFill>
              <a:effectLst/>
              <a:latin typeface="+mn-lt"/>
              <a:ea typeface="+mn-ea"/>
              <a:cs typeface="+mn-cs"/>
            </a:rPr>
            <a:t>20</a:t>
          </a:r>
          <a:r>
            <a:rPr kumimoji="1" lang="ja-JP" altLang="ja-JP" sz="1100" b="1">
              <a:solidFill>
                <a:schemeClr val="dk1"/>
              </a:solidFill>
              <a:effectLst/>
              <a:latin typeface="+mn-lt"/>
              <a:ea typeface="+mn-ea"/>
              <a:cs typeface="+mn-cs"/>
            </a:rPr>
            <a:t>％妖精が逃げる。</a:t>
          </a:r>
          <a:endParaRPr kumimoji="1" lang="en-US" altLang="ja-JP" sz="1100" b="1">
            <a:solidFill>
              <a:schemeClr val="dk1"/>
            </a:solidFill>
            <a:effectLst/>
            <a:latin typeface="+mn-lt"/>
            <a:ea typeface="+mn-ea"/>
            <a:cs typeface="+mn-cs"/>
          </a:endParaRPr>
        </a:p>
        <a:p>
          <a:r>
            <a:rPr kumimoji="1" lang="ja-JP" altLang="en-US" sz="1100" b="1">
              <a:solidFill>
                <a:schemeClr val="dk1"/>
              </a:solidFill>
              <a:effectLst/>
              <a:latin typeface="+mn-lt"/>
              <a:ea typeface="+mn-ea"/>
              <a:cs typeface="+mn-cs"/>
            </a:rPr>
            <a:t>計算式は上と同じ。</a:t>
          </a:r>
          <a:endParaRPr kumimoji="1" lang="en-US" altLang="ja-JP" sz="1100" b="1">
            <a:solidFill>
              <a:schemeClr val="dk1"/>
            </a:solidFill>
            <a:effectLst/>
            <a:latin typeface="+mn-lt"/>
            <a:ea typeface="+mn-ea"/>
            <a:cs typeface="+mn-cs"/>
          </a:endParaRPr>
        </a:p>
        <a:p>
          <a:r>
            <a:rPr kumimoji="1" lang="ja-JP" altLang="en-US" sz="1100" b="1">
              <a:solidFill>
                <a:srgbClr val="FF0000"/>
              </a:solidFill>
              <a:effectLst/>
              <a:latin typeface="+mn-lt"/>
              <a:ea typeface="+mn-ea"/>
              <a:cs typeface="+mn-cs"/>
            </a:rPr>
            <a:t>（詳細は「特殊妖精」仕様へ）</a:t>
          </a:r>
          <a:endParaRPr kumimoji="1" lang="en-US" altLang="ja-JP" sz="1200" b="1">
            <a:solidFill>
              <a:srgbClr val="FF0000"/>
            </a:solidFill>
          </a:endParaRPr>
        </a:p>
      </xdr:txBody>
    </xdr:sp>
    <xdr:clientData/>
  </xdr:twoCellAnchor>
  <xdr:twoCellAnchor>
    <xdr:from>
      <xdr:col>21</xdr:col>
      <xdr:colOff>215153</xdr:colOff>
      <xdr:row>5</xdr:row>
      <xdr:rowOff>35859</xdr:rowOff>
    </xdr:from>
    <xdr:to>
      <xdr:col>25</xdr:col>
      <xdr:colOff>412377</xdr:colOff>
      <xdr:row>13</xdr:row>
      <xdr:rowOff>62753</xdr:rowOff>
    </xdr:to>
    <xdr:sp macro="" textlink="">
      <xdr:nvSpPr>
        <xdr:cNvPr id="59" name="テキスト ボックス 58"/>
        <xdr:cNvSpPr txBox="1"/>
      </xdr:nvSpPr>
      <xdr:spPr>
        <a:xfrm>
          <a:off x="13016753" y="896471"/>
          <a:ext cx="2635624" cy="1389529"/>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キャラの移動の初期値は</a:t>
          </a:r>
          <a:r>
            <a:rPr kumimoji="1" lang="en-US" altLang="ja-JP" sz="1100"/>
            <a:t>800</a:t>
          </a:r>
        </a:p>
        <a:p>
          <a:r>
            <a:rPr kumimoji="1" lang="ja-JP" altLang="en-US" sz="1100"/>
            <a:t>最大値</a:t>
          </a:r>
          <a:r>
            <a:rPr kumimoji="1" lang="en-US" altLang="ja-JP" sz="1100"/>
            <a:t>1600</a:t>
          </a:r>
          <a:r>
            <a:rPr kumimoji="1" lang="ja-JP" altLang="en-US" sz="1100"/>
            <a:t>。</a:t>
          </a:r>
          <a:endParaRPr kumimoji="1" lang="en-US" altLang="ja-JP" sz="1100"/>
        </a:p>
        <a:p>
          <a:r>
            <a:rPr kumimoji="1" lang="ja-JP" altLang="en-US" sz="1100"/>
            <a:t>移動速度＝</a:t>
          </a:r>
          <a:r>
            <a:rPr kumimoji="1" lang="en-US" altLang="ja-JP" sz="1100"/>
            <a:t>800+</a:t>
          </a:r>
          <a:r>
            <a:rPr kumimoji="1" lang="ja-JP" altLang="en-US" sz="1100"/>
            <a:t>スピード妖精数</a:t>
          </a:r>
          <a:r>
            <a:rPr kumimoji="1" lang="en-US" altLang="ja-JP" sz="1100"/>
            <a:t>×2.6667</a:t>
          </a:r>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220980</xdr:colOff>
      <xdr:row>5</xdr:row>
      <xdr:rowOff>83820</xdr:rowOff>
    </xdr:from>
    <xdr:to>
      <xdr:col>14</xdr:col>
      <xdr:colOff>434781</xdr:colOff>
      <xdr:row>18</xdr:row>
      <xdr:rowOff>86385</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07380" y="922020"/>
          <a:ext cx="3261801" cy="2189505"/>
        </a:xfrm>
        <a:prstGeom prst="rect">
          <a:avLst/>
        </a:prstGeom>
      </xdr:spPr>
    </xdr:pic>
    <xdr:clientData/>
  </xdr:twoCellAnchor>
  <xdr:twoCellAnchor>
    <xdr:from>
      <xdr:col>0</xdr:col>
      <xdr:colOff>274320</xdr:colOff>
      <xdr:row>0</xdr:row>
      <xdr:rowOff>114300</xdr:rowOff>
    </xdr:from>
    <xdr:to>
      <xdr:col>2</xdr:col>
      <xdr:colOff>99060</xdr:colOff>
      <xdr:row>2</xdr:row>
      <xdr:rowOff>137160</xdr:rowOff>
    </xdr:to>
    <xdr:sp macro="" textlink="">
      <xdr:nvSpPr>
        <xdr:cNvPr id="3" name="テキスト ボックス 2"/>
        <xdr:cNvSpPr txBox="1"/>
      </xdr:nvSpPr>
      <xdr:spPr>
        <a:xfrm>
          <a:off x="274320" y="114300"/>
          <a:ext cx="1043940" cy="3581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画面</a:t>
          </a:r>
          <a:r>
            <a:rPr kumimoji="1" lang="en-US" altLang="ja-JP" sz="1800"/>
            <a:t>UI</a:t>
          </a:r>
          <a:endParaRPr kumimoji="1" lang="ja-JP" altLang="en-US" sz="1800"/>
        </a:p>
      </xdr:txBody>
    </xdr:sp>
    <xdr:clientData/>
  </xdr:twoCellAnchor>
  <xdr:twoCellAnchor>
    <xdr:from>
      <xdr:col>4</xdr:col>
      <xdr:colOff>22860</xdr:colOff>
      <xdr:row>5</xdr:row>
      <xdr:rowOff>0</xdr:rowOff>
    </xdr:from>
    <xdr:to>
      <xdr:col>8</xdr:col>
      <xdr:colOff>129540</xdr:colOff>
      <xdr:row>18</xdr:row>
      <xdr:rowOff>137160</xdr:rowOff>
    </xdr:to>
    <xdr:sp macro="" textlink="">
      <xdr:nvSpPr>
        <xdr:cNvPr id="5" name="正方形/長方形 4"/>
        <xdr:cNvSpPr/>
      </xdr:nvSpPr>
      <xdr:spPr>
        <a:xfrm>
          <a:off x="2461260" y="838200"/>
          <a:ext cx="2545080" cy="23241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571500</xdr:colOff>
      <xdr:row>5</xdr:row>
      <xdr:rowOff>0</xdr:rowOff>
    </xdr:from>
    <xdr:to>
      <xdr:col>5</xdr:col>
      <xdr:colOff>350520</xdr:colOff>
      <xdr:row>6</xdr:row>
      <xdr:rowOff>114300</xdr:rowOff>
    </xdr:to>
    <xdr:sp macro="" textlink="">
      <xdr:nvSpPr>
        <xdr:cNvPr id="6" name="テキスト ボックス 5"/>
        <xdr:cNvSpPr txBox="1"/>
      </xdr:nvSpPr>
      <xdr:spPr>
        <a:xfrm>
          <a:off x="2400300" y="838200"/>
          <a:ext cx="99822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a:t>HP</a:t>
          </a:r>
          <a:r>
            <a:rPr kumimoji="1" lang="ja-JP" altLang="en-US" sz="1400"/>
            <a:t>ゲージ</a:t>
          </a:r>
        </a:p>
      </xdr:txBody>
    </xdr:sp>
    <xdr:clientData/>
  </xdr:twoCellAnchor>
  <xdr:twoCellAnchor>
    <xdr:from>
      <xdr:col>4</xdr:col>
      <xdr:colOff>38100</xdr:colOff>
      <xdr:row>6</xdr:row>
      <xdr:rowOff>137160</xdr:rowOff>
    </xdr:from>
    <xdr:to>
      <xdr:col>8</xdr:col>
      <xdr:colOff>152400</xdr:colOff>
      <xdr:row>14</xdr:row>
      <xdr:rowOff>53340</xdr:rowOff>
    </xdr:to>
    <xdr:sp macro="" textlink="">
      <xdr:nvSpPr>
        <xdr:cNvPr id="7" name="テキスト ボックス 6"/>
        <xdr:cNvSpPr txBox="1"/>
      </xdr:nvSpPr>
      <xdr:spPr>
        <a:xfrm>
          <a:off x="2476500" y="1150620"/>
          <a:ext cx="2552700" cy="1257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勇者の体力を画面左上に表示する。</a:t>
          </a:r>
          <a:endParaRPr kumimoji="1" lang="en-US" altLang="ja-JP" sz="1100"/>
        </a:p>
        <a:p>
          <a:r>
            <a:rPr kumimoji="1" lang="ja-JP" altLang="en-US" sz="1100"/>
            <a:t>ゲージ上に数値を表示。</a:t>
          </a:r>
          <a:endParaRPr kumimoji="1" lang="en-US" altLang="ja-JP" sz="1100"/>
        </a:p>
        <a:p>
          <a:r>
            <a:rPr kumimoji="1" lang="ja-JP" altLang="en-US" sz="1100"/>
            <a:t>体力の初期値は</a:t>
          </a:r>
          <a:r>
            <a:rPr kumimoji="1" lang="en-US" altLang="ja-JP" sz="1100"/>
            <a:t>10</a:t>
          </a:r>
          <a:r>
            <a:rPr kumimoji="1" lang="ja-JP" altLang="en-US" sz="1100"/>
            <a:t>。</a:t>
          </a:r>
          <a:endParaRPr kumimoji="1" lang="en-US" altLang="ja-JP" sz="1100"/>
        </a:p>
        <a:p>
          <a:r>
            <a:rPr kumimoji="1" lang="ja-JP" altLang="en-US" sz="1100"/>
            <a:t>最大値は</a:t>
          </a:r>
          <a:r>
            <a:rPr kumimoji="1" lang="en-US" altLang="ja-JP" sz="1100"/>
            <a:t>300</a:t>
          </a:r>
          <a:r>
            <a:rPr kumimoji="1" lang="ja-JP" altLang="en-US" sz="1100"/>
            <a:t>。</a:t>
          </a:r>
          <a:endParaRPr kumimoji="1" lang="en-US" altLang="ja-JP" sz="1100"/>
        </a:p>
        <a:p>
          <a:r>
            <a:rPr kumimoji="1" lang="ja-JP" altLang="en-US" sz="1100"/>
            <a:t>自動回復で</a:t>
          </a:r>
          <a:r>
            <a:rPr kumimoji="1" lang="en-US" altLang="ja-JP" sz="1100"/>
            <a:t>1</a:t>
          </a:r>
          <a:r>
            <a:rPr kumimoji="1" lang="ja-JP" altLang="en-US" sz="1100"/>
            <a:t>回復</a:t>
          </a:r>
          <a:r>
            <a:rPr kumimoji="1" lang="en-US" altLang="ja-JP" sz="1100"/>
            <a:t>0.5</a:t>
          </a:r>
          <a:r>
            <a:rPr kumimoji="1" lang="ja-JP" altLang="en-US" sz="1100"/>
            <a:t>秒（変更する可能性あり）</a:t>
          </a:r>
          <a:endParaRPr kumimoji="1" lang="en-US" altLang="ja-JP" sz="1100"/>
        </a:p>
      </xdr:txBody>
    </xdr:sp>
    <xdr:clientData/>
  </xdr:twoCellAnchor>
  <xdr:twoCellAnchor>
    <xdr:from>
      <xdr:col>4</xdr:col>
      <xdr:colOff>266700</xdr:colOff>
      <xdr:row>15</xdr:row>
      <xdr:rowOff>106680</xdr:rowOff>
    </xdr:from>
    <xdr:to>
      <xdr:col>7</xdr:col>
      <xdr:colOff>373380</xdr:colOff>
      <xdr:row>18</xdr:row>
      <xdr:rowOff>7620</xdr:rowOff>
    </xdr:to>
    <xdr:sp macro="" textlink="">
      <xdr:nvSpPr>
        <xdr:cNvPr id="8" name="正方形/長方形 7"/>
        <xdr:cNvSpPr/>
      </xdr:nvSpPr>
      <xdr:spPr>
        <a:xfrm>
          <a:off x="2705100" y="2628900"/>
          <a:ext cx="1935480" cy="40386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266700</xdr:colOff>
      <xdr:row>15</xdr:row>
      <xdr:rowOff>144780</xdr:rowOff>
    </xdr:from>
    <xdr:to>
      <xdr:col>7</xdr:col>
      <xdr:colOff>53340</xdr:colOff>
      <xdr:row>17</xdr:row>
      <xdr:rowOff>146580</xdr:rowOff>
    </xdr:to>
    <xdr:sp macro="" textlink="">
      <xdr:nvSpPr>
        <xdr:cNvPr id="9" name="正方形/長方形 8"/>
        <xdr:cNvSpPr/>
      </xdr:nvSpPr>
      <xdr:spPr>
        <a:xfrm>
          <a:off x="2705100" y="2667000"/>
          <a:ext cx="1615440" cy="337080"/>
        </a:xfrm>
        <a:prstGeom prst="rect">
          <a:avLst/>
        </a:prstGeom>
        <a:solidFill>
          <a:srgbClr val="BBF99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358140</xdr:colOff>
      <xdr:row>16</xdr:row>
      <xdr:rowOff>0</xdr:rowOff>
    </xdr:from>
    <xdr:to>
      <xdr:col>6</xdr:col>
      <xdr:colOff>411480</xdr:colOff>
      <xdr:row>17</xdr:row>
      <xdr:rowOff>99060</xdr:rowOff>
    </xdr:to>
    <xdr:sp macro="" textlink="">
      <xdr:nvSpPr>
        <xdr:cNvPr id="10" name="テキスト ボックス 9"/>
        <xdr:cNvSpPr txBox="1"/>
      </xdr:nvSpPr>
      <xdr:spPr>
        <a:xfrm>
          <a:off x="3406140" y="2689860"/>
          <a:ext cx="66294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80/100</a:t>
          </a:r>
          <a:endParaRPr kumimoji="1" lang="ja-JP" altLang="en-US" sz="1100"/>
        </a:p>
      </xdr:txBody>
    </xdr:sp>
    <xdr:clientData/>
  </xdr:twoCellAnchor>
  <xdr:twoCellAnchor>
    <xdr:from>
      <xdr:col>4</xdr:col>
      <xdr:colOff>106680</xdr:colOff>
      <xdr:row>19</xdr:row>
      <xdr:rowOff>160020</xdr:rowOff>
    </xdr:from>
    <xdr:to>
      <xdr:col>15</xdr:col>
      <xdr:colOff>68580</xdr:colOff>
      <xdr:row>35</xdr:row>
      <xdr:rowOff>60960</xdr:rowOff>
    </xdr:to>
    <xdr:sp macro="" textlink="">
      <xdr:nvSpPr>
        <xdr:cNvPr id="11" name="正方形/長方形 10"/>
        <xdr:cNvSpPr/>
      </xdr:nvSpPr>
      <xdr:spPr>
        <a:xfrm>
          <a:off x="2545080" y="3352800"/>
          <a:ext cx="6667500" cy="258318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259080</xdr:colOff>
      <xdr:row>5</xdr:row>
      <xdr:rowOff>121920</xdr:rowOff>
    </xdr:from>
    <xdr:to>
      <xdr:col>22</xdr:col>
      <xdr:colOff>297180</xdr:colOff>
      <xdr:row>32</xdr:row>
      <xdr:rowOff>7620</xdr:rowOff>
    </xdr:to>
    <xdr:sp macro="" textlink="">
      <xdr:nvSpPr>
        <xdr:cNvPr id="12" name="正方形/長方形 11"/>
        <xdr:cNvSpPr/>
      </xdr:nvSpPr>
      <xdr:spPr>
        <a:xfrm>
          <a:off x="9403080" y="960120"/>
          <a:ext cx="4305300" cy="4419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464819</xdr:colOff>
      <xdr:row>27</xdr:row>
      <xdr:rowOff>3315</xdr:rowOff>
    </xdr:from>
    <xdr:to>
      <xdr:col>9</xdr:col>
      <xdr:colOff>510526</xdr:colOff>
      <xdr:row>34</xdr:row>
      <xdr:rowOff>46834</xdr:rowOff>
    </xdr:to>
    <xdr:pic>
      <xdr:nvPicPr>
        <xdr:cNvPr id="13" name="図 1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341619" y="4537215"/>
          <a:ext cx="655307" cy="1216999"/>
        </a:xfrm>
        <a:prstGeom prst="rect">
          <a:avLst/>
        </a:prstGeom>
        <a:effectLst>
          <a:glow rad="101600">
            <a:schemeClr val="accent2"/>
          </a:glow>
        </a:effectLst>
      </xdr:spPr>
    </xdr:pic>
    <xdr:clientData/>
  </xdr:twoCellAnchor>
  <xdr:twoCellAnchor editAs="oneCell">
    <xdr:from>
      <xdr:col>13</xdr:col>
      <xdr:colOff>121932</xdr:colOff>
      <xdr:row>26</xdr:row>
      <xdr:rowOff>163251</xdr:rowOff>
    </xdr:from>
    <xdr:to>
      <xdr:col>14</xdr:col>
      <xdr:colOff>167639</xdr:colOff>
      <xdr:row>34</xdr:row>
      <xdr:rowOff>39130</xdr:rowOff>
    </xdr:to>
    <xdr:pic>
      <xdr:nvPicPr>
        <xdr:cNvPr id="14" name="図 1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46732" y="4529511"/>
          <a:ext cx="655307" cy="1216999"/>
        </a:xfrm>
        <a:prstGeom prst="rect">
          <a:avLst/>
        </a:prstGeom>
        <a:effectLst>
          <a:glow rad="101600">
            <a:schemeClr val="accent2"/>
          </a:glow>
        </a:effectLst>
      </xdr:spPr>
    </xdr:pic>
    <xdr:clientData/>
  </xdr:twoCellAnchor>
  <xdr:twoCellAnchor editAs="oneCell">
    <xdr:from>
      <xdr:col>10</xdr:col>
      <xdr:colOff>606943</xdr:colOff>
      <xdr:row>26</xdr:row>
      <xdr:rowOff>121919</xdr:rowOff>
    </xdr:from>
    <xdr:to>
      <xdr:col>12</xdr:col>
      <xdr:colOff>43050</xdr:colOff>
      <xdr:row>33</xdr:row>
      <xdr:rowOff>165438</xdr:rowOff>
    </xdr:to>
    <xdr:pic>
      <xdr:nvPicPr>
        <xdr:cNvPr id="15" name="図 1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02943" y="4488179"/>
          <a:ext cx="655307" cy="1216999"/>
        </a:xfrm>
        <a:prstGeom prst="rect">
          <a:avLst/>
        </a:prstGeom>
        <a:effectLst>
          <a:glow rad="101600">
            <a:schemeClr val="accent2"/>
          </a:glow>
        </a:effectLst>
      </xdr:spPr>
    </xdr:pic>
    <xdr:clientData/>
  </xdr:twoCellAnchor>
  <xdr:twoCellAnchor>
    <xdr:from>
      <xdr:col>4</xdr:col>
      <xdr:colOff>99060</xdr:colOff>
      <xdr:row>19</xdr:row>
      <xdr:rowOff>144780</xdr:rowOff>
    </xdr:from>
    <xdr:to>
      <xdr:col>5</xdr:col>
      <xdr:colOff>571500</xdr:colOff>
      <xdr:row>23</xdr:row>
      <xdr:rowOff>7620</xdr:rowOff>
    </xdr:to>
    <xdr:sp macro="" textlink="">
      <xdr:nvSpPr>
        <xdr:cNvPr id="18" name="テキスト ボックス 17"/>
        <xdr:cNvSpPr txBox="1"/>
      </xdr:nvSpPr>
      <xdr:spPr>
        <a:xfrm>
          <a:off x="2537460" y="3337560"/>
          <a:ext cx="108204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妖精瓶</a:t>
          </a:r>
        </a:p>
      </xdr:txBody>
    </xdr:sp>
    <xdr:clientData/>
  </xdr:twoCellAnchor>
  <xdr:twoCellAnchor>
    <xdr:from>
      <xdr:col>8</xdr:col>
      <xdr:colOff>449580</xdr:colOff>
      <xdr:row>30</xdr:row>
      <xdr:rowOff>114300</xdr:rowOff>
    </xdr:from>
    <xdr:to>
      <xdr:col>10</xdr:col>
      <xdr:colOff>266700</xdr:colOff>
      <xdr:row>33</xdr:row>
      <xdr:rowOff>68580</xdr:rowOff>
    </xdr:to>
    <xdr:sp macro="" textlink="">
      <xdr:nvSpPr>
        <xdr:cNvPr id="19" name="テキスト ボックス 18"/>
        <xdr:cNvSpPr txBox="1"/>
      </xdr:nvSpPr>
      <xdr:spPr>
        <a:xfrm>
          <a:off x="5326380" y="5151120"/>
          <a:ext cx="1036320"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100/100</a:t>
          </a:r>
          <a:endParaRPr kumimoji="1" lang="en-US" altLang="ja-JP" sz="1100" baseline="0"/>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C32" sqref="C32"/>
    </sheetView>
  </sheetViews>
  <sheetFormatPr defaultRowHeight="13.2" x14ac:dyDescent="0.2"/>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opLeftCell="A133" zoomScale="55" zoomScaleNormal="55" workbookViewId="0"/>
  </sheetViews>
  <sheetFormatPr defaultRowHeight="13.2" x14ac:dyDescent="0.2"/>
  <cols>
    <col min="10" max="10" width="8.88671875" customWidth="1"/>
    <col min="174" max="174" width="6.6640625" customWidth="1"/>
  </cols>
  <sheetData/>
  <phoneticPr fontId="1"/>
  <pageMargins left="0.7" right="0.7" top="0.75" bottom="0.75" header="0.3" footer="0.3"/>
  <pageSetup paperSize="8" orientation="portrait"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2:AD308"/>
  <sheetViews>
    <sheetView topLeftCell="J271" zoomScale="55" zoomScaleNormal="55" workbookViewId="0"/>
  </sheetViews>
  <sheetFormatPr defaultRowHeight="13.2" x14ac:dyDescent="0.2"/>
  <cols>
    <col min="17" max="17" width="12.109375" customWidth="1"/>
    <col min="18" max="18" width="15.44140625" customWidth="1"/>
    <col min="19" max="19" width="21" customWidth="1"/>
    <col min="20" max="22" width="19" customWidth="1"/>
    <col min="23" max="23" width="15.44140625" bestFit="1" customWidth="1"/>
    <col min="24" max="24" width="15.44140625" customWidth="1"/>
    <col min="25" max="25" width="15.44140625" bestFit="1" customWidth="1"/>
    <col min="26" max="28" width="17.33203125" customWidth="1"/>
    <col min="29" max="29" width="13.88671875" customWidth="1"/>
    <col min="30" max="31" width="15.109375" customWidth="1"/>
    <col min="32" max="35" width="15.33203125" customWidth="1"/>
  </cols>
  <sheetData>
    <row r="2" spans="18:30" x14ac:dyDescent="0.2">
      <c r="R2" s="29"/>
      <c r="S2" s="29"/>
      <c r="T2" s="29"/>
      <c r="U2" s="29"/>
      <c r="V2" s="29"/>
    </row>
    <row r="3" spans="18:30" ht="13.2" customHeight="1" x14ac:dyDescent="0.2">
      <c r="R3" s="32" t="s">
        <v>11</v>
      </c>
      <c r="S3" s="33"/>
      <c r="T3" s="29"/>
      <c r="U3" s="34" t="s">
        <v>14</v>
      </c>
      <c r="V3" s="34"/>
      <c r="W3" s="34"/>
      <c r="X3" s="34"/>
      <c r="Y3" s="34"/>
      <c r="AA3" s="34" t="s">
        <v>12</v>
      </c>
      <c r="AB3" s="34"/>
      <c r="AC3" s="34"/>
      <c r="AD3" s="34"/>
    </row>
    <row r="4" spans="18:30" x14ac:dyDescent="0.2">
      <c r="R4" s="33"/>
      <c r="S4" s="33"/>
      <c r="T4" s="29"/>
      <c r="U4" s="34"/>
      <c r="V4" s="34"/>
      <c r="W4" s="34"/>
      <c r="X4" s="34"/>
      <c r="Y4" s="34"/>
      <c r="AA4" s="34"/>
      <c r="AB4" s="34"/>
      <c r="AC4" s="34"/>
      <c r="AD4" s="34"/>
    </row>
    <row r="5" spans="18:30" x14ac:dyDescent="0.2">
      <c r="R5" s="33"/>
      <c r="S5" s="33"/>
      <c r="T5" s="29"/>
      <c r="U5" s="34"/>
      <c r="V5" s="34"/>
      <c r="W5" s="34"/>
      <c r="X5" s="34"/>
      <c r="Y5" s="34"/>
      <c r="AA5" s="34"/>
      <c r="AB5" s="34"/>
      <c r="AC5" s="34"/>
      <c r="AD5" s="34"/>
    </row>
    <row r="6" spans="18:30" ht="53.4" customHeight="1" thickBot="1" x14ac:dyDescent="0.25">
      <c r="S6" s="44" t="s">
        <v>10</v>
      </c>
      <c r="V6" s="31" t="s">
        <v>13</v>
      </c>
      <c r="W6" s="31"/>
      <c r="X6" s="31"/>
      <c r="Y6" s="31"/>
      <c r="AB6" s="30" t="s">
        <v>6</v>
      </c>
      <c r="AC6" s="30"/>
      <c r="AD6" s="30"/>
    </row>
    <row r="7" spans="18:30" x14ac:dyDescent="0.2">
      <c r="R7" s="24" t="s">
        <v>4</v>
      </c>
      <c r="S7" s="21" t="s">
        <v>9</v>
      </c>
      <c r="U7" s="1" t="s">
        <v>4</v>
      </c>
      <c r="V7" s="2" t="s">
        <v>0</v>
      </c>
      <c r="W7" s="3" t="s">
        <v>1</v>
      </c>
      <c r="X7" s="3" t="s">
        <v>2</v>
      </c>
      <c r="Y7" s="4" t="s">
        <v>3</v>
      </c>
      <c r="AA7" s="24" t="s">
        <v>4</v>
      </c>
      <c r="AB7" s="9" t="s">
        <v>7</v>
      </c>
      <c r="AC7" s="17" t="s">
        <v>5</v>
      </c>
      <c r="AD7" s="10" t="s">
        <v>8</v>
      </c>
    </row>
    <row r="8" spans="18:30" x14ac:dyDescent="0.2">
      <c r="R8" s="25">
        <v>0</v>
      </c>
      <c r="S8" s="22">
        <f>SUM(1,0.00666667*R8)</f>
        <v>1</v>
      </c>
      <c r="U8" s="15">
        <v>0</v>
      </c>
      <c r="V8" s="5" t="str">
        <f>ROUND(SUM(1+U8/1.5),0)&amp;"～"&amp;SUM(3,U8)</f>
        <v>1～3</v>
      </c>
      <c r="W8" s="6">
        <f>SUM(10+U8*1.3)</f>
        <v>10</v>
      </c>
      <c r="X8" s="6">
        <f>SUM(20+U8*1.5)</f>
        <v>20</v>
      </c>
      <c r="Y8" s="20">
        <f>SUM(40+U8*3)</f>
        <v>40</v>
      </c>
      <c r="AA8" s="25">
        <v>0</v>
      </c>
      <c r="AB8" s="11">
        <f>2-勇者の攻撃!$U8/200</f>
        <v>2</v>
      </c>
      <c r="AC8" s="18">
        <f>3-勇者の攻撃!$U8/150</f>
        <v>3</v>
      </c>
      <c r="AD8" s="12">
        <f>8-勇者の攻撃!$U8/50</f>
        <v>8</v>
      </c>
    </row>
    <row r="9" spans="18:30" x14ac:dyDescent="0.2">
      <c r="R9" s="25">
        <v>1</v>
      </c>
      <c r="S9" s="22">
        <f t="shared" ref="S9:S14" si="0">SUM(1,0.00666667*R9)</f>
        <v>1.00666667</v>
      </c>
      <c r="U9" s="27">
        <v>1</v>
      </c>
      <c r="V9" s="5" t="str">
        <f>ROUND(SUM(1+U9/1.5),0)&amp;"～"&amp;SUM(3,U9)</f>
        <v>2～4</v>
      </c>
      <c r="W9" s="6">
        <f>SUM(10+U9*1.3)</f>
        <v>11.3</v>
      </c>
      <c r="X9" s="6">
        <f>SUM(20+U9*1.5)</f>
        <v>21.5</v>
      </c>
      <c r="Y9" s="20">
        <f>SUM(40+U9*3)</f>
        <v>43</v>
      </c>
      <c r="AA9" s="25">
        <v>1</v>
      </c>
      <c r="AB9" s="11">
        <f>2-勇者の攻撃!$U9/200</f>
        <v>1.9950000000000001</v>
      </c>
      <c r="AC9" s="18">
        <f>3-勇者の攻撃!$U9/150</f>
        <v>2.9933333333333332</v>
      </c>
      <c r="AD9" s="12">
        <f>8-勇者の攻撃!$U9/50</f>
        <v>7.98</v>
      </c>
    </row>
    <row r="10" spans="18:30" x14ac:dyDescent="0.2">
      <c r="R10" s="25">
        <v>2</v>
      </c>
      <c r="S10" s="22">
        <f t="shared" si="0"/>
        <v>1.01333334</v>
      </c>
      <c r="U10" s="15">
        <v>2</v>
      </c>
      <c r="V10" s="5" t="str">
        <f>ROUND(SUM(1+U10/1.5),0)&amp;"～"&amp;SUM(3,U10)</f>
        <v>2～5</v>
      </c>
      <c r="W10" s="6">
        <f>SUM(10+U10*1.3)</f>
        <v>12.6</v>
      </c>
      <c r="X10" s="6">
        <f>SUM(20+U10*1.5)</f>
        <v>23</v>
      </c>
      <c r="Y10" s="20">
        <f>SUM(40+U10*3)</f>
        <v>46</v>
      </c>
      <c r="AA10" s="25">
        <v>2</v>
      </c>
      <c r="AB10" s="11">
        <f>2-勇者の攻撃!$U10/200</f>
        <v>1.99</v>
      </c>
      <c r="AC10" s="18">
        <f>3-勇者の攻撃!$U10/150</f>
        <v>2.9866666666666668</v>
      </c>
      <c r="AD10" s="12">
        <f>8-勇者の攻撃!$U10/50</f>
        <v>7.96</v>
      </c>
    </row>
    <row r="11" spans="18:30" x14ac:dyDescent="0.2">
      <c r="R11" s="25">
        <v>3</v>
      </c>
      <c r="S11" s="22">
        <f t="shared" si="0"/>
        <v>1.02000001</v>
      </c>
      <c r="U11" s="27">
        <v>3</v>
      </c>
      <c r="V11" s="5" t="str">
        <f>ROUND(SUM(1+U11/1.5),0)&amp;"～"&amp;SUM(3,U11)</f>
        <v>3～6</v>
      </c>
      <c r="W11" s="6">
        <f>SUM(10+U11*1.3)</f>
        <v>13.9</v>
      </c>
      <c r="X11" s="6">
        <f>SUM(20+U11*1.5)</f>
        <v>24.5</v>
      </c>
      <c r="Y11" s="20">
        <f>SUM(40+U11*3)</f>
        <v>49</v>
      </c>
      <c r="AA11" s="25">
        <v>3</v>
      </c>
      <c r="AB11" s="11">
        <f>2-勇者の攻撃!$U11/200</f>
        <v>1.9850000000000001</v>
      </c>
      <c r="AC11" s="18">
        <f>3-勇者の攻撃!$U11/150</f>
        <v>2.98</v>
      </c>
      <c r="AD11" s="12">
        <f>8-勇者の攻撃!$U11/50</f>
        <v>7.94</v>
      </c>
    </row>
    <row r="12" spans="18:30" x14ac:dyDescent="0.2">
      <c r="R12" s="25">
        <v>4</v>
      </c>
      <c r="S12" s="22">
        <f t="shared" si="0"/>
        <v>1.0266666799999999</v>
      </c>
      <c r="U12" s="15">
        <v>4</v>
      </c>
      <c r="V12" s="5" t="str">
        <f>ROUND(SUM(1+U12/1.5),0)&amp;"～"&amp;SUM(3,U12)</f>
        <v>4～7</v>
      </c>
      <c r="W12" s="6">
        <f>SUM(10+U12*1.3)</f>
        <v>15.2</v>
      </c>
      <c r="X12" s="6">
        <f>SUM(20+U12*1.5)</f>
        <v>26</v>
      </c>
      <c r="Y12" s="20">
        <f>SUM(40+U12*3)</f>
        <v>52</v>
      </c>
      <c r="AA12" s="25">
        <v>4</v>
      </c>
      <c r="AB12" s="11">
        <f>2-勇者の攻撃!$U12/200</f>
        <v>1.98</v>
      </c>
      <c r="AC12" s="18">
        <f>3-勇者の攻撃!$U12/150</f>
        <v>2.9733333333333332</v>
      </c>
      <c r="AD12" s="12">
        <f>8-勇者の攻撃!$U12/50</f>
        <v>7.92</v>
      </c>
    </row>
    <row r="13" spans="18:30" x14ac:dyDescent="0.2">
      <c r="R13" s="25">
        <v>5</v>
      </c>
      <c r="S13" s="22">
        <f t="shared" si="0"/>
        <v>1.0333333499999999</v>
      </c>
      <c r="U13" s="27">
        <v>5</v>
      </c>
      <c r="V13" s="5" t="str">
        <f>ROUND(SUM(1+U13/1.5),0)&amp;"～"&amp;SUM(3,U13)</f>
        <v>4～8</v>
      </c>
      <c r="W13" s="6">
        <f>SUM(10+U13*1.3)</f>
        <v>16.5</v>
      </c>
      <c r="X13" s="6">
        <f>SUM(20+U13*1.5)</f>
        <v>27.5</v>
      </c>
      <c r="Y13" s="20">
        <f>SUM(40+U13*3)</f>
        <v>55</v>
      </c>
      <c r="AA13" s="25">
        <v>5</v>
      </c>
      <c r="AB13" s="11">
        <f>2-勇者の攻撃!$U13/200</f>
        <v>1.9750000000000001</v>
      </c>
      <c r="AC13" s="18">
        <f>3-勇者の攻撃!$U13/150</f>
        <v>2.9666666666666668</v>
      </c>
      <c r="AD13" s="12">
        <f>8-勇者の攻撃!$U13/50</f>
        <v>7.9</v>
      </c>
    </row>
    <row r="14" spans="18:30" x14ac:dyDescent="0.2">
      <c r="R14" s="25">
        <v>6</v>
      </c>
      <c r="S14" s="22">
        <f t="shared" si="0"/>
        <v>1.0400000199999999</v>
      </c>
      <c r="U14" s="15">
        <v>6</v>
      </c>
      <c r="V14" s="5" t="str">
        <f>ROUND(SUM(1+U14/1.5),0)&amp;"～"&amp;SUM(3,U14)</f>
        <v>5～9</v>
      </c>
      <c r="W14" s="6">
        <f>SUM(10+U14*1.3)</f>
        <v>17.8</v>
      </c>
      <c r="X14" s="6">
        <f>SUM(20+U14*1.5)</f>
        <v>29</v>
      </c>
      <c r="Y14" s="20">
        <f>SUM(40+U14*3)</f>
        <v>58</v>
      </c>
      <c r="AA14" s="25">
        <v>6</v>
      </c>
      <c r="AB14" s="11">
        <f>2-勇者の攻撃!$U14/200</f>
        <v>1.97</v>
      </c>
      <c r="AC14" s="18">
        <f>3-勇者の攻撃!$U14/150</f>
        <v>2.96</v>
      </c>
      <c r="AD14" s="12">
        <f>8-勇者の攻撃!$U14/50</f>
        <v>7.88</v>
      </c>
    </row>
    <row r="15" spans="18:30" x14ac:dyDescent="0.2">
      <c r="R15" s="25">
        <v>7</v>
      </c>
      <c r="S15" s="22">
        <f t="shared" ref="S15:S72" si="1">SUM(1,0.00666667*R15)</f>
        <v>1.0466666899999999</v>
      </c>
      <c r="U15" s="27">
        <v>7</v>
      </c>
      <c r="V15" s="5" t="str">
        <f>ROUND(SUM(1+U15/1.5),0)&amp;"～"&amp;SUM(3,U15)</f>
        <v>6～10</v>
      </c>
      <c r="W15" s="6">
        <f>SUM(10+U15*1.3)</f>
        <v>19.100000000000001</v>
      </c>
      <c r="X15" s="6">
        <f>SUM(20+U15*1.5)</f>
        <v>30.5</v>
      </c>
      <c r="Y15" s="20">
        <f>SUM(40+U15*3)</f>
        <v>61</v>
      </c>
      <c r="AA15" s="25">
        <v>7</v>
      </c>
      <c r="AB15" s="11">
        <f>2-勇者の攻撃!$U15/200</f>
        <v>1.9650000000000001</v>
      </c>
      <c r="AC15" s="18">
        <f>3-勇者の攻撃!$U15/150</f>
        <v>2.9533333333333331</v>
      </c>
      <c r="AD15" s="12">
        <f>8-勇者の攻撃!$U15/50</f>
        <v>7.86</v>
      </c>
    </row>
    <row r="16" spans="18:30" x14ac:dyDescent="0.2">
      <c r="R16" s="25">
        <v>8</v>
      </c>
      <c r="S16" s="22">
        <f t="shared" si="1"/>
        <v>1.0533333600000001</v>
      </c>
      <c r="U16" s="15">
        <v>8</v>
      </c>
      <c r="V16" s="5" t="str">
        <f>ROUND(SUM(1+U16/1.5),0)&amp;"～"&amp;SUM(3,U16)</f>
        <v>6～11</v>
      </c>
      <c r="W16" s="6">
        <f>SUM(10+U16*1.3)</f>
        <v>20.399999999999999</v>
      </c>
      <c r="X16" s="6">
        <f>SUM(20+U16*1.5)</f>
        <v>32</v>
      </c>
      <c r="Y16" s="20">
        <f>SUM(40+U16*3)</f>
        <v>64</v>
      </c>
      <c r="AA16" s="25">
        <v>8</v>
      </c>
      <c r="AB16" s="11">
        <f>2-勇者の攻撃!$U16/200</f>
        <v>1.96</v>
      </c>
      <c r="AC16" s="18">
        <f>3-勇者の攻撃!$U16/150</f>
        <v>2.9466666666666668</v>
      </c>
      <c r="AD16" s="12">
        <f>8-勇者の攻撃!$U16/50</f>
        <v>7.84</v>
      </c>
    </row>
    <row r="17" spans="18:30" x14ac:dyDescent="0.2">
      <c r="R17" s="25">
        <v>9</v>
      </c>
      <c r="S17" s="22">
        <f t="shared" si="1"/>
        <v>1.0600000300000001</v>
      </c>
      <c r="U17" s="27">
        <v>9</v>
      </c>
      <c r="V17" s="5" t="str">
        <f>ROUND(SUM(1+U17/1.5),0)&amp;"～"&amp;SUM(3,U17)</f>
        <v>7～12</v>
      </c>
      <c r="W17" s="6">
        <f>SUM(10+U17*1.3)</f>
        <v>21.700000000000003</v>
      </c>
      <c r="X17" s="6">
        <f>SUM(20+U17*1.5)</f>
        <v>33.5</v>
      </c>
      <c r="Y17" s="20">
        <f>SUM(40+U17*3)</f>
        <v>67</v>
      </c>
      <c r="AA17" s="25">
        <v>9</v>
      </c>
      <c r="AB17" s="11">
        <f>2-勇者の攻撃!$U17/200</f>
        <v>1.9550000000000001</v>
      </c>
      <c r="AC17" s="18">
        <f>3-勇者の攻撃!$U17/150</f>
        <v>2.94</v>
      </c>
      <c r="AD17" s="12">
        <f>8-勇者の攻撃!$U17/50</f>
        <v>7.82</v>
      </c>
    </row>
    <row r="18" spans="18:30" x14ac:dyDescent="0.2">
      <c r="R18" s="25">
        <v>10</v>
      </c>
      <c r="S18" s="22">
        <f t="shared" si="1"/>
        <v>1.0666667000000001</v>
      </c>
      <c r="U18" s="15">
        <v>10</v>
      </c>
      <c r="V18" s="5" t="str">
        <f>ROUND(SUM(1+U18/1.5),0)&amp;"～"&amp;SUM(3,U18)</f>
        <v>8～13</v>
      </c>
      <c r="W18" s="6">
        <f>SUM(10+U18*1.3)</f>
        <v>23</v>
      </c>
      <c r="X18" s="6">
        <f>SUM(20+U18*1.5)</f>
        <v>35</v>
      </c>
      <c r="Y18" s="20">
        <f>SUM(40+U18*3)</f>
        <v>70</v>
      </c>
      <c r="AA18" s="25">
        <v>10</v>
      </c>
      <c r="AB18" s="11">
        <f>2-勇者の攻撃!$U18/200</f>
        <v>1.95</v>
      </c>
      <c r="AC18" s="18">
        <f>3-勇者の攻撃!$U18/150</f>
        <v>2.9333333333333331</v>
      </c>
      <c r="AD18" s="12">
        <f>8-勇者の攻撃!$U18/50</f>
        <v>7.8</v>
      </c>
    </row>
    <row r="19" spans="18:30" x14ac:dyDescent="0.2">
      <c r="R19" s="25">
        <v>11</v>
      </c>
      <c r="S19" s="22">
        <f t="shared" si="1"/>
        <v>1.0733333700000001</v>
      </c>
      <c r="U19" s="27">
        <v>11</v>
      </c>
      <c r="V19" s="5" t="str">
        <f>ROUND(SUM(1+U19/1.5),0)&amp;"～"&amp;SUM(3,U19)</f>
        <v>8～14</v>
      </c>
      <c r="W19" s="6">
        <f>SUM(10+U19*1.3)</f>
        <v>24.3</v>
      </c>
      <c r="X19" s="6">
        <f>SUM(20+U19*1.5)</f>
        <v>36.5</v>
      </c>
      <c r="Y19" s="20">
        <f>SUM(40+U19*3)</f>
        <v>73</v>
      </c>
      <c r="AA19" s="25">
        <v>11</v>
      </c>
      <c r="AB19" s="11">
        <f>2-勇者の攻撃!$U19/200</f>
        <v>1.9450000000000001</v>
      </c>
      <c r="AC19" s="18">
        <f>3-勇者の攻撃!$U19/150</f>
        <v>2.9266666666666667</v>
      </c>
      <c r="AD19" s="12">
        <f>8-勇者の攻撃!$U19/50</f>
        <v>7.78</v>
      </c>
    </row>
    <row r="20" spans="18:30" x14ac:dyDescent="0.2">
      <c r="R20" s="25">
        <v>12</v>
      </c>
      <c r="S20" s="22">
        <f t="shared" si="1"/>
        <v>1.0800000400000001</v>
      </c>
      <c r="U20" s="15">
        <v>12</v>
      </c>
      <c r="V20" s="5" t="str">
        <f>ROUND(SUM(1+U20/1.5),0)&amp;"～"&amp;SUM(3,U20)</f>
        <v>9～15</v>
      </c>
      <c r="W20" s="6">
        <f>SUM(10+U20*1.3)</f>
        <v>25.6</v>
      </c>
      <c r="X20" s="6">
        <f>SUM(20+U20*1.5)</f>
        <v>38</v>
      </c>
      <c r="Y20" s="20">
        <f>SUM(40+U20*3)</f>
        <v>76</v>
      </c>
      <c r="AA20" s="25">
        <v>12</v>
      </c>
      <c r="AB20" s="11">
        <f>2-勇者の攻撃!$U20/200</f>
        <v>1.94</v>
      </c>
      <c r="AC20" s="18">
        <f>3-勇者の攻撃!$U20/150</f>
        <v>2.92</v>
      </c>
      <c r="AD20" s="12">
        <f>8-勇者の攻撃!$U20/50</f>
        <v>7.76</v>
      </c>
    </row>
    <row r="21" spans="18:30" x14ac:dyDescent="0.2">
      <c r="R21" s="25">
        <v>13</v>
      </c>
      <c r="S21" s="22">
        <f t="shared" si="1"/>
        <v>1.08666671</v>
      </c>
      <c r="U21" s="27">
        <v>13</v>
      </c>
      <c r="V21" s="5" t="str">
        <f>ROUND(SUM(1+U21/1.5),0)&amp;"～"&amp;SUM(3,U21)</f>
        <v>10～16</v>
      </c>
      <c r="W21" s="6">
        <f>SUM(10+U21*1.3)</f>
        <v>26.900000000000002</v>
      </c>
      <c r="X21" s="6">
        <f>SUM(20+U21*1.5)</f>
        <v>39.5</v>
      </c>
      <c r="Y21" s="20">
        <f>SUM(40+U21*3)</f>
        <v>79</v>
      </c>
      <c r="AA21" s="25">
        <v>13</v>
      </c>
      <c r="AB21" s="11">
        <f>2-勇者の攻撃!$U21/200</f>
        <v>1.9350000000000001</v>
      </c>
      <c r="AC21" s="18">
        <f>3-勇者の攻撃!$U21/150</f>
        <v>2.9133333333333331</v>
      </c>
      <c r="AD21" s="12">
        <f>8-勇者の攻撃!$U21/50</f>
        <v>7.74</v>
      </c>
    </row>
    <row r="22" spans="18:30" x14ac:dyDescent="0.2">
      <c r="R22" s="25">
        <v>14</v>
      </c>
      <c r="S22" s="22">
        <f t="shared" si="1"/>
        <v>1.09333338</v>
      </c>
      <c r="U22" s="15">
        <v>14</v>
      </c>
      <c r="V22" s="5" t="str">
        <f>ROUND(SUM(1+U22/1.5),0)&amp;"～"&amp;SUM(3,U22)</f>
        <v>10～17</v>
      </c>
      <c r="W22" s="6">
        <f>SUM(10+U22*1.3)</f>
        <v>28.2</v>
      </c>
      <c r="X22" s="6">
        <f>SUM(20+U22*1.5)</f>
        <v>41</v>
      </c>
      <c r="Y22" s="20">
        <f>SUM(40+U22*3)</f>
        <v>82</v>
      </c>
      <c r="AA22" s="25">
        <v>14</v>
      </c>
      <c r="AB22" s="11">
        <f>2-勇者の攻撃!$U22/200</f>
        <v>1.93</v>
      </c>
      <c r="AC22" s="18">
        <f>3-勇者の攻撃!$U22/150</f>
        <v>2.9066666666666667</v>
      </c>
      <c r="AD22" s="12">
        <f>8-勇者の攻撃!$U22/50</f>
        <v>7.72</v>
      </c>
    </row>
    <row r="23" spans="18:30" x14ac:dyDescent="0.2">
      <c r="R23" s="25">
        <v>15</v>
      </c>
      <c r="S23" s="22">
        <f t="shared" si="1"/>
        <v>1.10000005</v>
      </c>
      <c r="U23" s="27">
        <v>15</v>
      </c>
      <c r="V23" s="5" t="str">
        <f>ROUND(SUM(1+U23/1.5),0)&amp;"～"&amp;SUM(3,U23)</f>
        <v>11～18</v>
      </c>
      <c r="W23" s="6">
        <f>SUM(10+U23*1.3)</f>
        <v>29.5</v>
      </c>
      <c r="X23" s="6">
        <f>SUM(20+U23*1.5)</f>
        <v>42.5</v>
      </c>
      <c r="Y23" s="20">
        <f>SUM(40+U23*3)</f>
        <v>85</v>
      </c>
      <c r="AA23" s="25">
        <v>15</v>
      </c>
      <c r="AB23" s="11">
        <f>2-勇者の攻撃!$U23/200</f>
        <v>1.925</v>
      </c>
      <c r="AC23" s="18">
        <f>3-勇者の攻撃!$U23/150</f>
        <v>2.9</v>
      </c>
      <c r="AD23" s="12">
        <f>8-勇者の攻撃!$U23/50</f>
        <v>7.7</v>
      </c>
    </row>
    <row r="24" spans="18:30" x14ac:dyDescent="0.2">
      <c r="R24" s="25">
        <v>16</v>
      </c>
      <c r="S24" s="22">
        <f t="shared" si="1"/>
        <v>1.10666672</v>
      </c>
      <c r="U24" s="15">
        <v>16</v>
      </c>
      <c r="V24" s="5" t="str">
        <f>ROUND(SUM(1+U24/1.5),0)&amp;"～"&amp;SUM(3,U24)</f>
        <v>12～19</v>
      </c>
      <c r="W24" s="6">
        <f>SUM(10+U24*1.3)</f>
        <v>30.8</v>
      </c>
      <c r="X24" s="6">
        <f>SUM(20+U24*1.5)</f>
        <v>44</v>
      </c>
      <c r="Y24" s="20">
        <f>SUM(40+U24*3)</f>
        <v>88</v>
      </c>
      <c r="AA24" s="25">
        <v>16</v>
      </c>
      <c r="AB24" s="11">
        <f>2-勇者の攻撃!$U24/200</f>
        <v>1.92</v>
      </c>
      <c r="AC24" s="18">
        <f>3-勇者の攻撃!$U24/150</f>
        <v>2.8933333333333335</v>
      </c>
      <c r="AD24" s="12">
        <f>8-勇者の攻撃!$U24/50</f>
        <v>7.68</v>
      </c>
    </row>
    <row r="25" spans="18:30" x14ac:dyDescent="0.2">
      <c r="R25" s="25">
        <v>17</v>
      </c>
      <c r="S25" s="22">
        <f t="shared" si="1"/>
        <v>1.11333339</v>
      </c>
      <c r="U25" s="27">
        <v>17</v>
      </c>
      <c r="V25" s="5" t="str">
        <f>ROUND(SUM(1+U25/1.5),0)&amp;"～"&amp;SUM(3,U25)</f>
        <v>12～20</v>
      </c>
      <c r="W25" s="6">
        <f>SUM(10+U25*1.3)</f>
        <v>32.1</v>
      </c>
      <c r="X25" s="6">
        <f>SUM(20+U25*1.5)</f>
        <v>45.5</v>
      </c>
      <c r="Y25" s="20">
        <f>SUM(40+U25*3)</f>
        <v>91</v>
      </c>
      <c r="AA25" s="25">
        <v>17</v>
      </c>
      <c r="AB25" s="11">
        <f>2-勇者の攻撃!$U25/200</f>
        <v>1.915</v>
      </c>
      <c r="AC25" s="18">
        <f>3-勇者の攻撃!$U25/150</f>
        <v>2.8866666666666667</v>
      </c>
      <c r="AD25" s="12">
        <f>8-勇者の攻撃!$U25/50</f>
        <v>7.66</v>
      </c>
    </row>
    <row r="26" spans="18:30" x14ac:dyDescent="0.2">
      <c r="R26" s="25">
        <v>18</v>
      </c>
      <c r="S26" s="22">
        <f t="shared" si="1"/>
        <v>1.12000006</v>
      </c>
      <c r="U26" s="15">
        <v>18</v>
      </c>
      <c r="V26" s="5" t="str">
        <f>ROUND(SUM(1+U26/1.5),0)&amp;"～"&amp;SUM(3,U26)</f>
        <v>13～21</v>
      </c>
      <c r="W26" s="6">
        <f>SUM(10+U26*1.3)</f>
        <v>33.400000000000006</v>
      </c>
      <c r="X26" s="6">
        <f>SUM(20+U26*1.5)</f>
        <v>47</v>
      </c>
      <c r="Y26" s="20">
        <f>SUM(40+U26*3)</f>
        <v>94</v>
      </c>
      <c r="AA26" s="25">
        <v>18</v>
      </c>
      <c r="AB26" s="11">
        <f>2-勇者の攻撃!$U26/200</f>
        <v>1.91</v>
      </c>
      <c r="AC26" s="18">
        <f>3-勇者の攻撃!$U26/150</f>
        <v>2.88</v>
      </c>
      <c r="AD26" s="12">
        <f>8-勇者の攻撃!$U26/50</f>
        <v>7.64</v>
      </c>
    </row>
    <row r="27" spans="18:30" x14ac:dyDescent="0.2">
      <c r="R27" s="25">
        <v>19</v>
      </c>
      <c r="S27" s="22">
        <f t="shared" si="1"/>
        <v>1.1266667299999999</v>
      </c>
      <c r="U27" s="27">
        <v>19</v>
      </c>
      <c r="V27" s="5" t="str">
        <f>ROUND(SUM(1+U27/1.5),0)&amp;"～"&amp;SUM(3,U27)</f>
        <v>14～22</v>
      </c>
      <c r="W27" s="6">
        <f>SUM(10+U27*1.3)</f>
        <v>34.700000000000003</v>
      </c>
      <c r="X27" s="6">
        <f>SUM(20+U27*1.5)</f>
        <v>48.5</v>
      </c>
      <c r="Y27" s="20">
        <f>SUM(40+U27*3)</f>
        <v>97</v>
      </c>
      <c r="AA27" s="25">
        <v>19</v>
      </c>
      <c r="AB27" s="11">
        <f>2-勇者の攻撃!$U27/200</f>
        <v>1.905</v>
      </c>
      <c r="AC27" s="18">
        <f>3-勇者の攻撃!$U27/150</f>
        <v>2.8733333333333335</v>
      </c>
      <c r="AD27" s="12">
        <f>8-勇者の攻撃!$U27/50</f>
        <v>7.62</v>
      </c>
    </row>
    <row r="28" spans="18:30" x14ac:dyDescent="0.2">
      <c r="R28" s="25">
        <v>20</v>
      </c>
      <c r="S28" s="22">
        <f t="shared" si="1"/>
        <v>1.1333333999999999</v>
      </c>
      <c r="U28" s="15">
        <v>20</v>
      </c>
      <c r="V28" s="5" t="str">
        <f>ROUND(SUM(1+U28/1.5),0)&amp;"～"&amp;SUM(3,U28)</f>
        <v>14～23</v>
      </c>
      <c r="W28" s="6">
        <f>SUM(10+U28*1.3)</f>
        <v>36</v>
      </c>
      <c r="X28" s="6">
        <f>SUM(20+U28*1.5)</f>
        <v>50</v>
      </c>
      <c r="Y28" s="20">
        <f>SUM(40+U28*3)</f>
        <v>100</v>
      </c>
      <c r="AA28" s="25">
        <v>20</v>
      </c>
      <c r="AB28" s="11">
        <f>2-勇者の攻撃!$U28/200</f>
        <v>1.9</v>
      </c>
      <c r="AC28" s="18">
        <f>3-勇者の攻撃!$U28/150</f>
        <v>2.8666666666666667</v>
      </c>
      <c r="AD28" s="12">
        <f>8-勇者の攻撃!$U28/50</f>
        <v>7.6</v>
      </c>
    </row>
    <row r="29" spans="18:30" x14ac:dyDescent="0.2">
      <c r="R29" s="25">
        <v>21</v>
      </c>
      <c r="S29" s="22">
        <f t="shared" si="1"/>
        <v>1.1400000699999999</v>
      </c>
      <c r="U29" s="27">
        <v>21</v>
      </c>
      <c r="V29" s="5" t="str">
        <f>ROUND(SUM(1+U29/1.5),0)&amp;"～"&amp;SUM(3,U29)</f>
        <v>15～24</v>
      </c>
      <c r="W29" s="6">
        <f>SUM(10+U29*1.3)</f>
        <v>37.299999999999997</v>
      </c>
      <c r="X29" s="6">
        <f>SUM(20+U29*1.5)</f>
        <v>51.5</v>
      </c>
      <c r="Y29" s="20">
        <f>SUM(40+U29*3)</f>
        <v>103</v>
      </c>
      <c r="AA29" s="25">
        <v>21</v>
      </c>
      <c r="AB29" s="11">
        <f>2-勇者の攻撃!$U29/200</f>
        <v>1.895</v>
      </c>
      <c r="AC29" s="18">
        <f>3-勇者の攻撃!$U29/150</f>
        <v>2.86</v>
      </c>
      <c r="AD29" s="12">
        <f>8-勇者の攻撃!$U29/50</f>
        <v>7.58</v>
      </c>
    </row>
    <row r="30" spans="18:30" x14ac:dyDescent="0.2">
      <c r="R30" s="25">
        <v>22</v>
      </c>
      <c r="S30" s="22">
        <f t="shared" si="1"/>
        <v>1.1466667400000001</v>
      </c>
      <c r="U30" s="15">
        <v>22</v>
      </c>
      <c r="V30" s="5" t="str">
        <f>ROUND(SUM(1+U30/1.5),0)&amp;"～"&amp;SUM(3,U30)</f>
        <v>16～25</v>
      </c>
      <c r="W30" s="6">
        <f>SUM(10+U30*1.3)</f>
        <v>38.6</v>
      </c>
      <c r="X30" s="6">
        <f>SUM(20+U30*1.5)</f>
        <v>53</v>
      </c>
      <c r="Y30" s="20">
        <f>SUM(40+U30*3)</f>
        <v>106</v>
      </c>
      <c r="AA30" s="25">
        <v>22</v>
      </c>
      <c r="AB30" s="11">
        <f>2-勇者の攻撃!$U30/200</f>
        <v>1.89</v>
      </c>
      <c r="AC30" s="18">
        <f>3-勇者の攻撃!$U30/150</f>
        <v>2.8533333333333335</v>
      </c>
      <c r="AD30" s="12">
        <f>8-勇者の攻撃!$U30/50</f>
        <v>7.56</v>
      </c>
    </row>
    <row r="31" spans="18:30" x14ac:dyDescent="0.2">
      <c r="R31" s="25">
        <v>23</v>
      </c>
      <c r="S31" s="22">
        <f t="shared" si="1"/>
        <v>1.1533334100000001</v>
      </c>
      <c r="U31" s="27">
        <v>23</v>
      </c>
      <c r="V31" s="5" t="str">
        <f>ROUND(SUM(1+U31/1.5),0)&amp;"～"&amp;SUM(3,U31)</f>
        <v>16～26</v>
      </c>
      <c r="W31" s="6">
        <f>SUM(10+U31*1.3)</f>
        <v>39.900000000000006</v>
      </c>
      <c r="X31" s="6">
        <f>SUM(20+U31*1.5)</f>
        <v>54.5</v>
      </c>
      <c r="Y31" s="20">
        <f>SUM(40+U31*3)</f>
        <v>109</v>
      </c>
      <c r="AA31" s="25">
        <v>23</v>
      </c>
      <c r="AB31" s="11">
        <f>2-勇者の攻撃!$U31/200</f>
        <v>1.885</v>
      </c>
      <c r="AC31" s="18">
        <f>3-勇者の攻撃!$U31/150</f>
        <v>2.8466666666666667</v>
      </c>
      <c r="AD31" s="12">
        <f>8-勇者の攻撃!$U31/50</f>
        <v>7.54</v>
      </c>
    </row>
    <row r="32" spans="18:30" x14ac:dyDescent="0.2">
      <c r="R32" s="25">
        <v>24</v>
      </c>
      <c r="S32" s="22">
        <f t="shared" si="1"/>
        <v>1.1600000800000001</v>
      </c>
      <c r="U32" s="15">
        <v>24</v>
      </c>
      <c r="V32" s="5" t="str">
        <f>ROUND(SUM(1+U32/1.5),0)&amp;"～"&amp;SUM(3,U32)</f>
        <v>17～27</v>
      </c>
      <c r="W32" s="6">
        <f>SUM(10+U32*1.3)</f>
        <v>41.2</v>
      </c>
      <c r="X32" s="6">
        <f>SUM(20+U32*1.5)</f>
        <v>56</v>
      </c>
      <c r="Y32" s="20">
        <f>SUM(40+U32*3)</f>
        <v>112</v>
      </c>
      <c r="AA32" s="25">
        <v>24</v>
      </c>
      <c r="AB32" s="11">
        <f>2-勇者の攻撃!$U32/200</f>
        <v>1.88</v>
      </c>
      <c r="AC32" s="18">
        <f>3-勇者の攻撃!$U32/150</f>
        <v>2.84</v>
      </c>
      <c r="AD32" s="12">
        <f>8-勇者の攻撃!$U32/50</f>
        <v>7.52</v>
      </c>
    </row>
    <row r="33" spans="18:30" x14ac:dyDescent="0.2">
      <c r="R33" s="25">
        <v>25</v>
      </c>
      <c r="S33" s="22">
        <f t="shared" si="1"/>
        <v>1.1666667500000001</v>
      </c>
      <c r="U33" s="27">
        <v>25</v>
      </c>
      <c r="V33" s="5" t="str">
        <f>ROUND(SUM(1+U33/1.5),0)&amp;"～"&amp;SUM(3,U33)</f>
        <v>18～28</v>
      </c>
      <c r="W33" s="6">
        <f>SUM(10+U33*1.3)</f>
        <v>42.5</v>
      </c>
      <c r="X33" s="6">
        <f>SUM(20+U33*1.5)</f>
        <v>57.5</v>
      </c>
      <c r="Y33" s="20">
        <f>SUM(40+U33*3)</f>
        <v>115</v>
      </c>
      <c r="AA33" s="25">
        <v>25</v>
      </c>
      <c r="AB33" s="11">
        <f>2-勇者の攻撃!$U33/200</f>
        <v>1.875</v>
      </c>
      <c r="AC33" s="18">
        <f>3-勇者の攻撃!$U33/150</f>
        <v>2.8333333333333335</v>
      </c>
      <c r="AD33" s="12">
        <f>8-勇者の攻撃!$U33/50</f>
        <v>7.5</v>
      </c>
    </row>
    <row r="34" spans="18:30" x14ac:dyDescent="0.2">
      <c r="R34" s="25">
        <v>26</v>
      </c>
      <c r="S34" s="22">
        <f t="shared" si="1"/>
        <v>1.1733334200000001</v>
      </c>
      <c r="U34" s="15">
        <v>26</v>
      </c>
      <c r="V34" s="5" t="str">
        <f>ROUND(SUM(1+U34/1.5),0)&amp;"～"&amp;SUM(3,U34)</f>
        <v>18～29</v>
      </c>
      <c r="W34" s="6">
        <f>SUM(10+U34*1.3)</f>
        <v>43.800000000000004</v>
      </c>
      <c r="X34" s="6">
        <f>SUM(20+U34*1.5)</f>
        <v>59</v>
      </c>
      <c r="Y34" s="20">
        <f>SUM(40+U34*3)</f>
        <v>118</v>
      </c>
      <c r="AA34" s="25">
        <v>26</v>
      </c>
      <c r="AB34" s="11">
        <f>2-勇者の攻撃!$U34/200</f>
        <v>1.87</v>
      </c>
      <c r="AC34" s="18">
        <f>3-勇者の攻撃!$U34/150</f>
        <v>2.8266666666666667</v>
      </c>
      <c r="AD34" s="12">
        <f>8-勇者の攻撃!$U34/50</f>
        <v>7.48</v>
      </c>
    </row>
    <row r="35" spans="18:30" x14ac:dyDescent="0.2">
      <c r="R35" s="25">
        <v>27</v>
      </c>
      <c r="S35" s="22">
        <f t="shared" si="1"/>
        <v>1.1800000900000001</v>
      </c>
      <c r="U35" s="27">
        <v>27</v>
      </c>
      <c r="V35" s="5" t="str">
        <f>ROUND(SUM(1+U35/1.5),0)&amp;"～"&amp;SUM(3,U35)</f>
        <v>19～30</v>
      </c>
      <c r="W35" s="6">
        <f>SUM(10+U35*1.3)</f>
        <v>45.1</v>
      </c>
      <c r="X35" s="6">
        <f>SUM(20+U35*1.5)</f>
        <v>60.5</v>
      </c>
      <c r="Y35" s="20">
        <f>SUM(40+U35*3)</f>
        <v>121</v>
      </c>
      <c r="AA35" s="25">
        <v>27</v>
      </c>
      <c r="AB35" s="11">
        <f>2-勇者の攻撃!$U35/200</f>
        <v>1.865</v>
      </c>
      <c r="AC35" s="18">
        <f>3-勇者の攻撃!$U35/150</f>
        <v>2.82</v>
      </c>
      <c r="AD35" s="12">
        <f>8-勇者の攻撃!$U35/50</f>
        <v>7.46</v>
      </c>
    </row>
    <row r="36" spans="18:30" x14ac:dyDescent="0.2">
      <c r="R36" s="25">
        <v>28</v>
      </c>
      <c r="S36" s="22">
        <f t="shared" si="1"/>
        <v>1.18666676</v>
      </c>
      <c r="U36" s="15">
        <v>28</v>
      </c>
      <c r="V36" s="5" t="str">
        <f>ROUND(SUM(1+U36/1.5),0)&amp;"～"&amp;SUM(3,U36)</f>
        <v>20～31</v>
      </c>
      <c r="W36" s="6">
        <f>SUM(10+U36*1.3)</f>
        <v>46.4</v>
      </c>
      <c r="X36" s="6">
        <f>SUM(20+U36*1.5)</f>
        <v>62</v>
      </c>
      <c r="Y36" s="20">
        <f>SUM(40+U36*3)</f>
        <v>124</v>
      </c>
      <c r="AA36" s="25">
        <v>28</v>
      </c>
      <c r="AB36" s="11">
        <f>2-勇者の攻撃!$U36/200</f>
        <v>1.8599999999999999</v>
      </c>
      <c r="AC36" s="18">
        <f>3-勇者の攻撃!$U36/150</f>
        <v>2.8133333333333335</v>
      </c>
      <c r="AD36" s="12">
        <f>8-勇者の攻撃!$U36/50</f>
        <v>7.4399999999999995</v>
      </c>
    </row>
    <row r="37" spans="18:30" x14ac:dyDescent="0.2">
      <c r="R37" s="25">
        <v>29</v>
      </c>
      <c r="S37" s="22">
        <f t="shared" si="1"/>
        <v>1.19333343</v>
      </c>
      <c r="U37" s="27">
        <v>29</v>
      </c>
      <c r="V37" s="5" t="str">
        <f>ROUND(SUM(1+U37/1.5),0)&amp;"～"&amp;SUM(3,U37)</f>
        <v>20～32</v>
      </c>
      <c r="W37" s="6">
        <f>SUM(10+U37*1.3)</f>
        <v>47.7</v>
      </c>
      <c r="X37" s="6">
        <f>SUM(20+U37*1.5)</f>
        <v>63.5</v>
      </c>
      <c r="Y37" s="20">
        <f>SUM(40+U37*3)</f>
        <v>127</v>
      </c>
      <c r="AA37" s="25">
        <v>29</v>
      </c>
      <c r="AB37" s="11">
        <f>2-勇者の攻撃!$U37/200</f>
        <v>1.855</v>
      </c>
      <c r="AC37" s="18">
        <f>3-勇者の攻撃!$U37/150</f>
        <v>2.8066666666666666</v>
      </c>
      <c r="AD37" s="12">
        <f>8-勇者の攻撃!$U37/50</f>
        <v>7.42</v>
      </c>
    </row>
    <row r="38" spans="18:30" x14ac:dyDescent="0.2">
      <c r="R38" s="25">
        <v>30</v>
      </c>
      <c r="S38" s="22">
        <f t="shared" si="1"/>
        <v>1.2000001</v>
      </c>
      <c r="U38" s="15">
        <v>30</v>
      </c>
      <c r="V38" s="5" t="str">
        <f>ROUND(SUM(1+U38/1.5),0)&amp;"～"&amp;SUM(3,U38)</f>
        <v>21～33</v>
      </c>
      <c r="W38" s="6">
        <f>SUM(10+U38*1.3)</f>
        <v>49</v>
      </c>
      <c r="X38" s="6">
        <f>SUM(20+U38*1.5)</f>
        <v>65</v>
      </c>
      <c r="Y38" s="20">
        <f>SUM(40+U38*3)</f>
        <v>130</v>
      </c>
      <c r="AA38" s="25">
        <v>30</v>
      </c>
      <c r="AB38" s="11">
        <f>2-勇者の攻撃!$U38/200</f>
        <v>1.85</v>
      </c>
      <c r="AC38" s="18">
        <f>3-勇者の攻撃!$U38/150</f>
        <v>2.8</v>
      </c>
      <c r="AD38" s="12">
        <f>8-勇者の攻撃!$U38/50</f>
        <v>7.4</v>
      </c>
    </row>
    <row r="39" spans="18:30" x14ac:dyDescent="0.2">
      <c r="R39" s="25">
        <v>31</v>
      </c>
      <c r="S39" s="22">
        <f t="shared" si="1"/>
        <v>1.20666677</v>
      </c>
      <c r="U39" s="27">
        <v>31</v>
      </c>
      <c r="V39" s="5" t="str">
        <f>ROUND(SUM(1+U39/1.5),0)&amp;"～"&amp;SUM(3,U39)</f>
        <v>22～34</v>
      </c>
      <c r="W39" s="6">
        <f>SUM(10+U39*1.3)</f>
        <v>50.300000000000004</v>
      </c>
      <c r="X39" s="6">
        <f>SUM(20+U39*1.5)</f>
        <v>66.5</v>
      </c>
      <c r="Y39" s="20">
        <f>SUM(40+U39*3)</f>
        <v>133</v>
      </c>
      <c r="AA39" s="25">
        <v>31</v>
      </c>
      <c r="AB39" s="11">
        <f>2-勇者の攻撃!$U39/200</f>
        <v>1.845</v>
      </c>
      <c r="AC39" s="18">
        <f>3-勇者の攻撃!$U39/150</f>
        <v>2.7933333333333334</v>
      </c>
      <c r="AD39" s="12">
        <f>8-勇者の攻撃!$U39/50</f>
        <v>7.38</v>
      </c>
    </row>
    <row r="40" spans="18:30" x14ac:dyDescent="0.2">
      <c r="R40" s="25">
        <v>32</v>
      </c>
      <c r="S40" s="22">
        <f t="shared" si="1"/>
        <v>1.21333344</v>
      </c>
      <c r="U40" s="15">
        <v>32</v>
      </c>
      <c r="V40" s="5" t="str">
        <f>ROUND(SUM(1+U40/1.5),0)&amp;"～"&amp;SUM(3,U40)</f>
        <v>22～35</v>
      </c>
      <c r="W40" s="6">
        <f>SUM(10+U40*1.3)</f>
        <v>51.6</v>
      </c>
      <c r="X40" s="6">
        <f>SUM(20+U40*1.5)</f>
        <v>68</v>
      </c>
      <c r="Y40" s="20">
        <f>SUM(40+U40*3)</f>
        <v>136</v>
      </c>
      <c r="AA40" s="25">
        <v>32</v>
      </c>
      <c r="AB40" s="11">
        <f>2-勇者の攻撃!$U40/200</f>
        <v>1.84</v>
      </c>
      <c r="AC40" s="18">
        <f>3-勇者の攻撃!$U40/150</f>
        <v>2.7866666666666666</v>
      </c>
      <c r="AD40" s="12">
        <f>8-勇者の攻撃!$U40/50</f>
        <v>7.36</v>
      </c>
    </row>
    <row r="41" spans="18:30" x14ac:dyDescent="0.2">
      <c r="R41" s="25">
        <v>33</v>
      </c>
      <c r="S41" s="22">
        <f t="shared" si="1"/>
        <v>1.22000011</v>
      </c>
      <c r="U41" s="27">
        <v>33</v>
      </c>
      <c r="V41" s="5" t="str">
        <f>ROUND(SUM(1+U41/1.5),0)&amp;"～"&amp;SUM(3,U41)</f>
        <v>23～36</v>
      </c>
      <c r="W41" s="6">
        <f>SUM(10+U41*1.3)</f>
        <v>52.9</v>
      </c>
      <c r="X41" s="6">
        <f>SUM(20+U41*1.5)</f>
        <v>69.5</v>
      </c>
      <c r="Y41" s="20">
        <f>SUM(40+U41*3)</f>
        <v>139</v>
      </c>
      <c r="AA41" s="25">
        <v>33</v>
      </c>
      <c r="AB41" s="11">
        <f>2-勇者の攻撃!$U41/200</f>
        <v>1.835</v>
      </c>
      <c r="AC41" s="18">
        <f>3-勇者の攻撃!$U41/150</f>
        <v>2.78</v>
      </c>
      <c r="AD41" s="12">
        <f>8-勇者の攻撃!$U41/50</f>
        <v>7.34</v>
      </c>
    </row>
    <row r="42" spans="18:30" x14ac:dyDescent="0.2">
      <c r="R42" s="25">
        <v>34</v>
      </c>
      <c r="S42" s="22">
        <f t="shared" si="1"/>
        <v>1.22666678</v>
      </c>
      <c r="U42" s="15">
        <v>34</v>
      </c>
      <c r="V42" s="5" t="str">
        <f>ROUND(SUM(1+U42/1.5),0)&amp;"～"&amp;SUM(3,U42)</f>
        <v>24～37</v>
      </c>
      <c r="W42" s="6">
        <f>SUM(10+U42*1.3)</f>
        <v>54.2</v>
      </c>
      <c r="X42" s="6">
        <f>SUM(20+U42*1.5)</f>
        <v>71</v>
      </c>
      <c r="Y42" s="20">
        <f>SUM(40+U42*3)</f>
        <v>142</v>
      </c>
      <c r="AA42" s="25">
        <v>34</v>
      </c>
      <c r="AB42" s="11">
        <f>2-勇者の攻撃!$U42/200</f>
        <v>1.83</v>
      </c>
      <c r="AC42" s="18">
        <f>3-勇者の攻撃!$U42/150</f>
        <v>2.7733333333333334</v>
      </c>
      <c r="AD42" s="12">
        <f>8-勇者の攻撃!$U42/50</f>
        <v>7.32</v>
      </c>
    </row>
    <row r="43" spans="18:30" x14ac:dyDescent="0.2">
      <c r="R43" s="25">
        <v>35</v>
      </c>
      <c r="S43" s="22">
        <f t="shared" si="1"/>
        <v>1.2333334499999999</v>
      </c>
      <c r="U43" s="27">
        <v>35</v>
      </c>
      <c r="V43" s="5" t="str">
        <f>ROUND(SUM(1+U43/1.5),0)&amp;"～"&amp;SUM(3,U43)</f>
        <v>24～38</v>
      </c>
      <c r="W43" s="6">
        <f>SUM(10+U43*1.3)</f>
        <v>55.5</v>
      </c>
      <c r="X43" s="6">
        <f>SUM(20+U43*1.5)</f>
        <v>72.5</v>
      </c>
      <c r="Y43" s="20">
        <f>SUM(40+U43*3)</f>
        <v>145</v>
      </c>
      <c r="AA43" s="25">
        <v>35</v>
      </c>
      <c r="AB43" s="11">
        <f>2-勇者の攻撃!$U43/200</f>
        <v>1.825</v>
      </c>
      <c r="AC43" s="18">
        <f>3-勇者の攻撃!$U43/150</f>
        <v>2.7666666666666666</v>
      </c>
      <c r="AD43" s="12">
        <f>8-勇者の攻撃!$U43/50</f>
        <v>7.3</v>
      </c>
    </row>
    <row r="44" spans="18:30" x14ac:dyDescent="0.2">
      <c r="R44" s="25">
        <v>36</v>
      </c>
      <c r="S44" s="22">
        <f t="shared" si="1"/>
        <v>1.2400001199999999</v>
      </c>
      <c r="U44" s="15">
        <v>36</v>
      </c>
      <c r="V44" s="5" t="str">
        <f>ROUND(SUM(1+U44/1.5),0)&amp;"～"&amp;SUM(3,U44)</f>
        <v>25～39</v>
      </c>
      <c r="W44" s="6">
        <f>SUM(10+U44*1.3)</f>
        <v>56.800000000000004</v>
      </c>
      <c r="X44" s="6">
        <f>SUM(20+U44*1.5)</f>
        <v>74</v>
      </c>
      <c r="Y44" s="20">
        <f>SUM(40+U44*3)</f>
        <v>148</v>
      </c>
      <c r="AA44" s="25">
        <v>36</v>
      </c>
      <c r="AB44" s="11">
        <f>2-勇者の攻撃!$U44/200</f>
        <v>1.82</v>
      </c>
      <c r="AC44" s="18">
        <f>3-勇者の攻撃!$U44/150</f>
        <v>2.76</v>
      </c>
      <c r="AD44" s="12">
        <f>8-勇者の攻撃!$U44/50</f>
        <v>7.28</v>
      </c>
    </row>
    <row r="45" spans="18:30" x14ac:dyDescent="0.2">
      <c r="R45" s="25">
        <v>37</v>
      </c>
      <c r="S45" s="22">
        <f t="shared" si="1"/>
        <v>1.2466667899999999</v>
      </c>
      <c r="U45" s="27">
        <v>37</v>
      </c>
      <c r="V45" s="5" t="str">
        <f>ROUND(SUM(1+U45/1.5),0)&amp;"～"&amp;SUM(3,U45)</f>
        <v>26～40</v>
      </c>
      <c r="W45" s="6">
        <f>SUM(10+U45*1.3)</f>
        <v>58.1</v>
      </c>
      <c r="X45" s="6">
        <f>SUM(20+U45*1.5)</f>
        <v>75.5</v>
      </c>
      <c r="Y45" s="20">
        <f>SUM(40+U45*3)</f>
        <v>151</v>
      </c>
      <c r="AA45" s="25">
        <v>37</v>
      </c>
      <c r="AB45" s="11">
        <f>2-勇者の攻撃!$U45/200</f>
        <v>1.8149999999999999</v>
      </c>
      <c r="AC45" s="18">
        <f>3-勇者の攻撃!$U45/150</f>
        <v>2.7533333333333334</v>
      </c>
      <c r="AD45" s="12">
        <f>8-勇者の攻撃!$U45/50</f>
        <v>7.26</v>
      </c>
    </row>
    <row r="46" spans="18:30" x14ac:dyDescent="0.2">
      <c r="R46" s="25">
        <v>38</v>
      </c>
      <c r="S46" s="22">
        <f t="shared" si="1"/>
        <v>1.2533334599999999</v>
      </c>
      <c r="U46" s="15">
        <v>38</v>
      </c>
      <c r="V46" s="5" t="str">
        <f>ROUND(SUM(1+U46/1.5),0)&amp;"～"&amp;SUM(3,U46)</f>
        <v>26～41</v>
      </c>
      <c r="W46" s="6">
        <f>SUM(10+U46*1.3)</f>
        <v>59.4</v>
      </c>
      <c r="X46" s="6">
        <f>SUM(20+U46*1.5)</f>
        <v>77</v>
      </c>
      <c r="Y46" s="20">
        <f>SUM(40+U46*3)</f>
        <v>154</v>
      </c>
      <c r="AA46" s="25">
        <v>38</v>
      </c>
      <c r="AB46" s="11">
        <f>2-勇者の攻撃!$U46/200</f>
        <v>1.81</v>
      </c>
      <c r="AC46" s="18">
        <f>3-勇者の攻撃!$U46/150</f>
        <v>2.7466666666666666</v>
      </c>
      <c r="AD46" s="12">
        <f>8-勇者の攻撃!$U46/50</f>
        <v>7.24</v>
      </c>
    </row>
    <row r="47" spans="18:30" x14ac:dyDescent="0.2">
      <c r="R47" s="25">
        <v>39</v>
      </c>
      <c r="S47" s="22">
        <f t="shared" si="1"/>
        <v>1.2600001299999999</v>
      </c>
      <c r="U47" s="27">
        <v>39</v>
      </c>
      <c r="V47" s="5" t="str">
        <f>ROUND(SUM(1+U47/1.5),0)&amp;"～"&amp;SUM(3,U47)</f>
        <v>27～42</v>
      </c>
      <c r="W47" s="6">
        <f>SUM(10+U47*1.3)</f>
        <v>60.7</v>
      </c>
      <c r="X47" s="6">
        <f>SUM(20+U47*1.5)</f>
        <v>78.5</v>
      </c>
      <c r="Y47" s="20">
        <f>SUM(40+U47*3)</f>
        <v>157</v>
      </c>
      <c r="AA47" s="25">
        <v>39</v>
      </c>
      <c r="AB47" s="11">
        <f>2-勇者の攻撃!$U47/200</f>
        <v>1.8049999999999999</v>
      </c>
      <c r="AC47" s="18">
        <f>3-勇者の攻撃!$U47/150</f>
        <v>2.74</v>
      </c>
      <c r="AD47" s="12">
        <f>8-勇者の攻撃!$U47/50</f>
        <v>7.22</v>
      </c>
    </row>
    <row r="48" spans="18:30" x14ac:dyDescent="0.2">
      <c r="R48" s="25">
        <v>40</v>
      </c>
      <c r="S48" s="22">
        <f t="shared" si="1"/>
        <v>1.2666668000000001</v>
      </c>
      <c r="U48" s="15">
        <v>40</v>
      </c>
      <c r="V48" s="5" t="str">
        <f>ROUND(SUM(1+U48/1.5),0)&amp;"～"&amp;SUM(3,U48)</f>
        <v>28～43</v>
      </c>
      <c r="W48" s="6">
        <f>SUM(10+U48*1.3)</f>
        <v>62</v>
      </c>
      <c r="X48" s="6">
        <f>SUM(20+U48*1.5)</f>
        <v>80</v>
      </c>
      <c r="Y48" s="20">
        <f>SUM(40+U48*3)</f>
        <v>160</v>
      </c>
      <c r="AA48" s="25">
        <v>40</v>
      </c>
      <c r="AB48" s="11">
        <f>2-勇者の攻撃!$U48/200</f>
        <v>1.8</v>
      </c>
      <c r="AC48" s="18">
        <f>3-勇者の攻撃!$U48/150</f>
        <v>2.7333333333333334</v>
      </c>
      <c r="AD48" s="12">
        <f>8-勇者の攻撃!$U48/50</f>
        <v>7.2</v>
      </c>
    </row>
    <row r="49" spans="18:30" x14ac:dyDescent="0.2">
      <c r="R49" s="25">
        <v>41</v>
      </c>
      <c r="S49" s="22">
        <f t="shared" si="1"/>
        <v>1.2733334700000001</v>
      </c>
      <c r="U49" s="27">
        <v>41</v>
      </c>
      <c r="V49" s="5" t="str">
        <f>ROUND(SUM(1+U49/1.5),0)&amp;"～"&amp;SUM(3,U49)</f>
        <v>28～44</v>
      </c>
      <c r="W49" s="6">
        <f>SUM(10+U49*1.3)</f>
        <v>63.300000000000004</v>
      </c>
      <c r="X49" s="6">
        <f>SUM(20+U49*1.5)</f>
        <v>81.5</v>
      </c>
      <c r="Y49" s="20">
        <f>SUM(40+U49*3)</f>
        <v>163</v>
      </c>
      <c r="AA49" s="25">
        <v>41</v>
      </c>
      <c r="AB49" s="11">
        <f>2-勇者の攻撃!$U49/200</f>
        <v>1.7949999999999999</v>
      </c>
      <c r="AC49" s="18">
        <f>3-勇者の攻撃!$U49/150</f>
        <v>2.7266666666666666</v>
      </c>
      <c r="AD49" s="12">
        <f>8-勇者の攻撃!$U49/50</f>
        <v>7.18</v>
      </c>
    </row>
    <row r="50" spans="18:30" x14ac:dyDescent="0.2">
      <c r="R50" s="25">
        <v>42</v>
      </c>
      <c r="S50" s="22">
        <f t="shared" si="1"/>
        <v>1.2800001400000001</v>
      </c>
      <c r="U50" s="15">
        <v>42</v>
      </c>
      <c r="V50" s="5" t="str">
        <f>ROUND(SUM(1+U50/1.5),0)&amp;"～"&amp;SUM(3,U50)</f>
        <v>29～45</v>
      </c>
      <c r="W50" s="6">
        <f>SUM(10+U50*1.3)</f>
        <v>64.599999999999994</v>
      </c>
      <c r="X50" s="6">
        <f>SUM(20+U50*1.5)</f>
        <v>83</v>
      </c>
      <c r="Y50" s="20">
        <f>SUM(40+U50*3)</f>
        <v>166</v>
      </c>
      <c r="AA50" s="25">
        <v>42</v>
      </c>
      <c r="AB50" s="11">
        <f>2-勇者の攻撃!$U50/200</f>
        <v>1.79</v>
      </c>
      <c r="AC50" s="18">
        <f>3-勇者の攻撃!$U50/150</f>
        <v>2.7199999999999998</v>
      </c>
      <c r="AD50" s="12">
        <f>8-勇者の攻撃!$U50/50</f>
        <v>7.16</v>
      </c>
    </row>
    <row r="51" spans="18:30" x14ac:dyDescent="0.2">
      <c r="R51" s="25">
        <v>43</v>
      </c>
      <c r="S51" s="22">
        <f t="shared" si="1"/>
        <v>1.28666681</v>
      </c>
      <c r="U51" s="27">
        <v>43</v>
      </c>
      <c r="V51" s="5" t="str">
        <f>ROUND(SUM(1+U51/1.5),0)&amp;"～"&amp;SUM(3,U51)</f>
        <v>30～46</v>
      </c>
      <c r="W51" s="6">
        <f>SUM(10+U51*1.3)</f>
        <v>65.900000000000006</v>
      </c>
      <c r="X51" s="6">
        <f>SUM(20+U51*1.5)</f>
        <v>84.5</v>
      </c>
      <c r="Y51" s="20">
        <f>SUM(40+U51*3)</f>
        <v>169</v>
      </c>
      <c r="AA51" s="25">
        <v>43</v>
      </c>
      <c r="AB51" s="11">
        <f>2-勇者の攻撃!$U51/200</f>
        <v>1.7849999999999999</v>
      </c>
      <c r="AC51" s="18">
        <f>3-勇者の攻撃!$U51/150</f>
        <v>2.7133333333333334</v>
      </c>
      <c r="AD51" s="12">
        <f>8-勇者の攻撃!$U51/50</f>
        <v>7.14</v>
      </c>
    </row>
    <row r="52" spans="18:30" x14ac:dyDescent="0.2">
      <c r="R52" s="25">
        <v>44</v>
      </c>
      <c r="S52" s="22">
        <f t="shared" si="1"/>
        <v>1.29333348</v>
      </c>
      <c r="U52" s="15">
        <v>44</v>
      </c>
      <c r="V52" s="5" t="str">
        <f>ROUND(SUM(1+U52/1.5),0)&amp;"～"&amp;SUM(3,U52)</f>
        <v>30～47</v>
      </c>
      <c r="W52" s="6">
        <f>SUM(10+U52*1.3)</f>
        <v>67.2</v>
      </c>
      <c r="X52" s="6">
        <f>SUM(20+U52*1.5)</f>
        <v>86</v>
      </c>
      <c r="Y52" s="20">
        <f>SUM(40+U52*3)</f>
        <v>172</v>
      </c>
      <c r="AA52" s="25">
        <v>44</v>
      </c>
      <c r="AB52" s="11">
        <f>2-勇者の攻撃!$U52/200</f>
        <v>1.78</v>
      </c>
      <c r="AC52" s="18">
        <f>3-勇者の攻撃!$U52/150</f>
        <v>2.7066666666666666</v>
      </c>
      <c r="AD52" s="12">
        <f>8-勇者の攻撃!$U52/50</f>
        <v>7.12</v>
      </c>
    </row>
    <row r="53" spans="18:30" x14ac:dyDescent="0.2">
      <c r="R53" s="25">
        <v>45</v>
      </c>
      <c r="S53" s="22">
        <f t="shared" si="1"/>
        <v>1.30000015</v>
      </c>
      <c r="U53" s="27">
        <v>45</v>
      </c>
      <c r="V53" s="5" t="str">
        <f>ROUND(SUM(1+U53/1.5),0)&amp;"～"&amp;SUM(3,U53)</f>
        <v>31～48</v>
      </c>
      <c r="W53" s="6">
        <f>SUM(10+U53*1.3)</f>
        <v>68.5</v>
      </c>
      <c r="X53" s="6">
        <f>SUM(20+U53*1.5)</f>
        <v>87.5</v>
      </c>
      <c r="Y53" s="20">
        <f>SUM(40+U53*3)</f>
        <v>175</v>
      </c>
      <c r="AA53" s="25">
        <v>45</v>
      </c>
      <c r="AB53" s="11">
        <f>2-勇者の攻撃!$U53/200</f>
        <v>1.7749999999999999</v>
      </c>
      <c r="AC53" s="18">
        <f>3-勇者の攻撃!$U53/150</f>
        <v>2.7</v>
      </c>
      <c r="AD53" s="12">
        <f>8-勇者の攻撃!$U53/50</f>
        <v>7.1</v>
      </c>
    </row>
    <row r="54" spans="18:30" x14ac:dyDescent="0.2">
      <c r="R54" s="25">
        <v>46</v>
      </c>
      <c r="S54" s="22">
        <f t="shared" si="1"/>
        <v>1.30666682</v>
      </c>
      <c r="U54" s="15">
        <v>46</v>
      </c>
      <c r="V54" s="5" t="str">
        <f>ROUND(SUM(1+U54/1.5),0)&amp;"～"&amp;SUM(3,U54)</f>
        <v>32～49</v>
      </c>
      <c r="W54" s="6">
        <f>SUM(10+U54*1.3)</f>
        <v>69.800000000000011</v>
      </c>
      <c r="X54" s="6">
        <f>SUM(20+U54*1.5)</f>
        <v>89</v>
      </c>
      <c r="Y54" s="20">
        <f>SUM(40+U54*3)</f>
        <v>178</v>
      </c>
      <c r="AA54" s="25">
        <v>46</v>
      </c>
      <c r="AB54" s="11">
        <f>2-勇者の攻撃!$U54/200</f>
        <v>1.77</v>
      </c>
      <c r="AC54" s="18">
        <f>3-勇者の攻撃!$U54/150</f>
        <v>2.6933333333333334</v>
      </c>
      <c r="AD54" s="12">
        <f>8-勇者の攻撃!$U54/50</f>
        <v>7.08</v>
      </c>
    </row>
    <row r="55" spans="18:30" x14ac:dyDescent="0.2">
      <c r="R55" s="25">
        <v>47</v>
      </c>
      <c r="S55" s="22">
        <f t="shared" si="1"/>
        <v>1.31333349</v>
      </c>
      <c r="U55" s="27">
        <v>47</v>
      </c>
      <c r="V55" s="5" t="str">
        <f>ROUND(SUM(1+U55/1.5),0)&amp;"～"&amp;SUM(3,U55)</f>
        <v>32～50</v>
      </c>
      <c r="W55" s="6">
        <f>SUM(10+U55*1.3)</f>
        <v>71.099999999999994</v>
      </c>
      <c r="X55" s="6">
        <f>SUM(20+U55*1.5)</f>
        <v>90.5</v>
      </c>
      <c r="Y55" s="20">
        <f>SUM(40+U55*3)</f>
        <v>181</v>
      </c>
      <c r="AA55" s="25">
        <v>47</v>
      </c>
      <c r="AB55" s="11">
        <f>2-勇者の攻撃!$U55/200</f>
        <v>1.7650000000000001</v>
      </c>
      <c r="AC55" s="18">
        <f>3-勇者の攻撃!$U55/150</f>
        <v>2.6866666666666665</v>
      </c>
      <c r="AD55" s="12">
        <f>8-勇者の攻撃!$U55/50</f>
        <v>7.0600000000000005</v>
      </c>
    </row>
    <row r="56" spans="18:30" x14ac:dyDescent="0.2">
      <c r="R56" s="25">
        <v>48</v>
      </c>
      <c r="S56" s="22">
        <f t="shared" si="1"/>
        <v>1.32000016</v>
      </c>
      <c r="U56" s="15">
        <v>48</v>
      </c>
      <c r="V56" s="5" t="str">
        <f>ROUND(SUM(1+U56/1.5),0)&amp;"～"&amp;SUM(3,U56)</f>
        <v>33～51</v>
      </c>
      <c r="W56" s="6">
        <f>SUM(10+U56*1.3)</f>
        <v>72.400000000000006</v>
      </c>
      <c r="X56" s="6">
        <f>SUM(20+U56*1.5)</f>
        <v>92</v>
      </c>
      <c r="Y56" s="20">
        <f>SUM(40+U56*3)</f>
        <v>184</v>
      </c>
      <c r="AA56" s="25">
        <v>48</v>
      </c>
      <c r="AB56" s="11">
        <f>2-勇者の攻撃!$U56/200</f>
        <v>1.76</v>
      </c>
      <c r="AC56" s="18">
        <f>3-勇者の攻撃!$U56/150</f>
        <v>2.68</v>
      </c>
      <c r="AD56" s="12">
        <f>8-勇者の攻撃!$U56/50</f>
        <v>7.04</v>
      </c>
    </row>
    <row r="57" spans="18:30" x14ac:dyDescent="0.2">
      <c r="R57" s="25">
        <v>49</v>
      </c>
      <c r="S57" s="22">
        <f t="shared" si="1"/>
        <v>1.32666683</v>
      </c>
      <c r="U57" s="27">
        <v>49</v>
      </c>
      <c r="V57" s="5" t="str">
        <f>ROUND(SUM(1+U57/1.5),0)&amp;"～"&amp;SUM(3,U57)</f>
        <v>34～52</v>
      </c>
      <c r="W57" s="6">
        <f>SUM(10+U57*1.3)</f>
        <v>73.7</v>
      </c>
      <c r="X57" s="6">
        <f>SUM(20+U57*1.5)</f>
        <v>93.5</v>
      </c>
      <c r="Y57" s="20">
        <f>SUM(40+U57*3)</f>
        <v>187</v>
      </c>
      <c r="AA57" s="25">
        <v>49</v>
      </c>
      <c r="AB57" s="11">
        <f>2-勇者の攻撃!$U57/200</f>
        <v>1.7549999999999999</v>
      </c>
      <c r="AC57" s="18">
        <f>3-勇者の攻撃!$U57/150</f>
        <v>2.6733333333333333</v>
      </c>
      <c r="AD57" s="12">
        <f>8-勇者の攻撃!$U57/50</f>
        <v>7.02</v>
      </c>
    </row>
    <row r="58" spans="18:30" x14ac:dyDescent="0.2">
      <c r="R58" s="25">
        <v>50</v>
      </c>
      <c r="S58" s="22">
        <f t="shared" si="1"/>
        <v>1.3333334999999999</v>
      </c>
      <c r="U58" s="15">
        <v>50</v>
      </c>
      <c r="V58" s="5" t="str">
        <f>ROUND(SUM(1+U58/1.5),0)&amp;"～"&amp;SUM(3,U58)</f>
        <v>34～53</v>
      </c>
      <c r="W58" s="6">
        <f>SUM(10+U58*1.3)</f>
        <v>75</v>
      </c>
      <c r="X58" s="6">
        <f>SUM(20+U58*1.5)</f>
        <v>95</v>
      </c>
      <c r="Y58" s="20">
        <f>SUM(40+U58*3)</f>
        <v>190</v>
      </c>
      <c r="AA58" s="25">
        <v>50</v>
      </c>
      <c r="AB58" s="11">
        <f>2-勇者の攻撃!$U58/200</f>
        <v>1.75</v>
      </c>
      <c r="AC58" s="18">
        <f>3-勇者の攻撃!$U58/150</f>
        <v>2.6666666666666665</v>
      </c>
      <c r="AD58" s="12">
        <f>8-勇者の攻撃!$U58/50</f>
        <v>7</v>
      </c>
    </row>
    <row r="59" spans="18:30" x14ac:dyDescent="0.2">
      <c r="R59" s="25">
        <v>51</v>
      </c>
      <c r="S59" s="22">
        <f t="shared" si="1"/>
        <v>1.3400001700000002</v>
      </c>
      <c r="U59" s="27">
        <v>51</v>
      </c>
      <c r="V59" s="5" t="str">
        <f>ROUND(SUM(1+U59/1.5),0)&amp;"～"&amp;SUM(3,U59)</f>
        <v>35～54</v>
      </c>
      <c r="W59" s="6">
        <f>SUM(10+U59*1.3)</f>
        <v>76.3</v>
      </c>
      <c r="X59" s="6">
        <f>SUM(20+U59*1.5)</f>
        <v>96.5</v>
      </c>
      <c r="Y59" s="20">
        <f>SUM(40+U59*3)</f>
        <v>193</v>
      </c>
      <c r="AA59" s="25">
        <v>51</v>
      </c>
      <c r="AB59" s="11">
        <f>2-勇者の攻撃!$U59/200</f>
        <v>1.7450000000000001</v>
      </c>
      <c r="AC59" s="18">
        <f>3-勇者の攻撃!$U59/150</f>
        <v>2.66</v>
      </c>
      <c r="AD59" s="12">
        <f>8-勇者の攻撃!$U59/50</f>
        <v>6.98</v>
      </c>
    </row>
    <row r="60" spans="18:30" x14ac:dyDescent="0.2">
      <c r="R60" s="25">
        <v>52</v>
      </c>
      <c r="S60" s="22">
        <f t="shared" si="1"/>
        <v>1.3466668400000001</v>
      </c>
      <c r="U60" s="15">
        <v>52</v>
      </c>
      <c r="V60" s="5" t="str">
        <f>ROUND(SUM(1+U60/1.5),0)&amp;"～"&amp;SUM(3,U60)</f>
        <v>36～55</v>
      </c>
      <c r="W60" s="6">
        <f>SUM(10+U60*1.3)</f>
        <v>77.600000000000009</v>
      </c>
      <c r="X60" s="6">
        <f>SUM(20+U60*1.5)</f>
        <v>98</v>
      </c>
      <c r="Y60" s="20">
        <f>SUM(40+U60*3)</f>
        <v>196</v>
      </c>
      <c r="AA60" s="25">
        <v>52</v>
      </c>
      <c r="AB60" s="11">
        <f>2-勇者の攻撃!$U60/200</f>
        <v>1.74</v>
      </c>
      <c r="AC60" s="18">
        <f>3-勇者の攻撃!$U60/150</f>
        <v>2.6533333333333333</v>
      </c>
      <c r="AD60" s="12">
        <f>8-勇者の攻撃!$U60/50</f>
        <v>6.96</v>
      </c>
    </row>
    <row r="61" spans="18:30" x14ac:dyDescent="0.2">
      <c r="R61" s="25">
        <v>53</v>
      </c>
      <c r="S61" s="22">
        <f t="shared" si="1"/>
        <v>1.3533335100000001</v>
      </c>
      <c r="U61" s="27">
        <v>53</v>
      </c>
      <c r="V61" s="5" t="str">
        <f>ROUND(SUM(1+U61/1.5),0)&amp;"～"&amp;SUM(3,U61)</f>
        <v>36～56</v>
      </c>
      <c r="W61" s="6">
        <f>SUM(10+U61*1.3)</f>
        <v>78.900000000000006</v>
      </c>
      <c r="X61" s="6">
        <f>SUM(20+U61*1.5)</f>
        <v>99.5</v>
      </c>
      <c r="Y61" s="20">
        <f>SUM(40+U61*3)</f>
        <v>199</v>
      </c>
      <c r="AA61" s="25">
        <v>53</v>
      </c>
      <c r="AB61" s="11">
        <f>2-勇者の攻撃!$U61/200</f>
        <v>1.7349999999999999</v>
      </c>
      <c r="AC61" s="18">
        <f>3-勇者の攻撃!$U61/150</f>
        <v>2.6466666666666665</v>
      </c>
      <c r="AD61" s="12">
        <f>8-勇者の攻撃!$U61/50</f>
        <v>6.9399999999999995</v>
      </c>
    </row>
    <row r="62" spans="18:30" x14ac:dyDescent="0.2">
      <c r="R62" s="25">
        <v>54</v>
      </c>
      <c r="S62" s="22">
        <f t="shared" si="1"/>
        <v>1.3600001800000001</v>
      </c>
      <c r="U62" s="15">
        <v>54</v>
      </c>
      <c r="V62" s="5" t="str">
        <f>ROUND(SUM(1+U62/1.5),0)&amp;"～"&amp;SUM(3,U62)</f>
        <v>37～57</v>
      </c>
      <c r="W62" s="6">
        <f>SUM(10+U62*1.3)</f>
        <v>80.2</v>
      </c>
      <c r="X62" s="6">
        <f>SUM(20+U62*1.5)</f>
        <v>101</v>
      </c>
      <c r="Y62" s="20">
        <f>SUM(40+U62*3)</f>
        <v>202</v>
      </c>
      <c r="AA62" s="25">
        <v>54</v>
      </c>
      <c r="AB62" s="11">
        <f>2-勇者の攻撃!$U62/200</f>
        <v>1.73</v>
      </c>
      <c r="AC62" s="18">
        <f>3-勇者の攻撃!$U62/150</f>
        <v>2.64</v>
      </c>
      <c r="AD62" s="12">
        <f>8-勇者の攻撃!$U62/50</f>
        <v>6.92</v>
      </c>
    </row>
    <row r="63" spans="18:30" x14ac:dyDescent="0.2">
      <c r="R63" s="25">
        <v>55</v>
      </c>
      <c r="S63" s="22">
        <f t="shared" si="1"/>
        <v>1.3666668500000001</v>
      </c>
      <c r="U63" s="27">
        <v>55</v>
      </c>
      <c r="V63" s="5" t="str">
        <f>ROUND(SUM(1+U63/1.5),0)&amp;"～"&amp;SUM(3,U63)</f>
        <v>38～58</v>
      </c>
      <c r="W63" s="6">
        <f>SUM(10+U63*1.3)</f>
        <v>81.5</v>
      </c>
      <c r="X63" s="6">
        <f>SUM(20+U63*1.5)</f>
        <v>102.5</v>
      </c>
      <c r="Y63" s="20">
        <f>SUM(40+U63*3)</f>
        <v>205</v>
      </c>
      <c r="AA63" s="25">
        <v>55</v>
      </c>
      <c r="AB63" s="11">
        <f>2-勇者の攻撃!$U63/200</f>
        <v>1.7250000000000001</v>
      </c>
      <c r="AC63" s="18">
        <f>3-勇者の攻撃!$U63/150</f>
        <v>2.6333333333333333</v>
      </c>
      <c r="AD63" s="12">
        <f>8-勇者の攻撃!$U63/50</f>
        <v>6.9</v>
      </c>
    </row>
    <row r="64" spans="18:30" x14ac:dyDescent="0.2">
      <c r="R64" s="25">
        <v>56</v>
      </c>
      <c r="S64" s="22">
        <f t="shared" si="1"/>
        <v>1.3733335200000001</v>
      </c>
      <c r="U64" s="15">
        <v>56</v>
      </c>
      <c r="V64" s="5" t="str">
        <f>ROUND(SUM(1+U64/1.5),0)&amp;"～"&amp;SUM(3,U64)</f>
        <v>38～59</v>
      </c>
      <c r="W64" s="6">
        <f>SUM(10+U64*1.3)</f>
        <v>82.8</v>
      </c>
      <c r="X64" s="6">
        <f>SUM(20+U64*1.5)</f>
        <v>104</v>
      </c>
      <c r="Y64" s="20">
        <f>SUM(40+U64*3)</f>
        <v>208</v>
      </c>
      <c r="AA64" s="25">
        <v>56</v>
      </c>
      <c r="AB64" s="11">
        <f>2-勇者の攻撃!$U64/200</f>
        <v>1.72</v>
      </c>
      <c r="AC64" s="18">
        <f>3-勇者の攻撃!$U64/150</f>
        <v>2.6266666666666665</v>
      </c>
      <c r="AD64" s="12">
        <f>8-勇者の攻撃!$U64/50</f>
        <v>6.88</v>
      </c>
    </row>
    <row r="65" spans="18:30" x14ac:dyDescent="0.2">
      <c r="R65" s="25">
        <v>57</v>
      </c>
      <c r="S65" s="22">
        <f t="shared" si="1"/>
        <v>1.3800001900000001</v>
      </c>
      <c r="U65" s="27">
        <v>57</v>
      </c>
      <c r="V65" s="5" t="str">
        <f>ROUND(SUM(1+U65/1.5),0)&amp;"～"&amp;SUM(3,U65)</f>
        <v>39～60</v>
      </c>
      <c r="W65" s="6">
        <f>SUM(10+U65*1.3)</f>
        <v>84.100000000000009</v>
      </c>
      <c r="X65" s="6">
        <f>SUM(20+U65*1.5)</f>
        <v>105.5</v>
      </c>
      <c r="Y65" s="20">
        <f>SUM(40+U65*3)</f>
        <v>211</v>
      </c>
      <c r="AA65" s="25">
        <v>57</v>
      </c>
      <c r="AB65" s="11">
        <f>2-勇者の攻撃!$U65/200</f>
        <v>1.7150000000000001</v>
      </c>
      <c r="AC65" s="18">
        <f>3-勇者の攻撃!$U65/150</f>
        <v>2.62</v>
      </c>
      <c r="AD65" s="12">
        <f>8-勇者の攻撃!$U65/50</f>
        <v>6.86</v>
      </c>
    </row>
    <row r="66" spans="18:30" x14ac:dyDescent="0.2">
      <c r="R66" s="25">
        <v>58</v>
      </c>
      <c r="S66" s="22">
        <f t="shared" si="1"/>
        <v>1.3866668600000001</v>
      </c>
      <c r="U66" s="15">
        <v>58</v>
      </c>
      <c r="V66" s="5" t="str">
        <f>ROUND(SUM(1+U66/1.5),0)&amp;"～"&amp;SUM(3,U66)</f>
        <v>40～61</v>
      </c>
      <c r="W66" s="6">
        <f>SUM(10+U66*1.3)</f>
        <v>85.4</v>
      </c>
      <c r="X66" s="6">
        <f>SUM(20+U66*1.5)</f>
        <v>107</v>
      </c>
      <c r="Y66" s="20">
        <f>SUM(40+U66*3)</f>
        <v>214</v>
      </c>
      <c r="AA66" s="25">
        <v>58</v>
      </c>
      <c r="AB66" s="11">
        <f>2-勇者の攻撃!$U66/200</f>
        <v>1.71</v>
      </c>
      <c r="AC66" s="18">
        <f>3-勇者の攻撃!$U66/150</f>
        <v>2.6133333333333333</v>
      </c>
      <c r="AD66" s="12">
        <f>8-勇者の攻撃!$U66/50</f>
        <v>6.84</v>
      </c>
    </row>
    <row r="67" spans="18:30" x14ac:dyDescent="0.2">
      <c r="R67" s="25">
        <v>59</v>
      </c>
      <c r="S67" s="22">
        <f t="shared" si="1"/>
        <v>1.39333353</v>
      </c>
      <c r="U67" s="27">
        <v>59</v>
      </c>
      <c r="V67" s="5" t="str">
        <f>ROUND(SUM(1+U67/1.5),0)&amp;"～"&amp;SUM(3,U67)</f>
        <v>40～62</v>
      </c>
      <c r="W67" s="6">
        <f>SUM(10+U67*1.3)</f>
        <v>86.7</v>
      </c>
      <c r="X67" s="6">
        <f>SUM(20+U67*1.5)</f>
        <v>108.5</v>
      </c>
      <c r="Y67" s="20">
        <f>SUM(40+U67*3)</f>
        <v>217</v>
      </c>
      <c r="AA67" s="25">
        <v>59</v>
      </c>
      <c r="AB67" s="11">
        <f>2-勇者の攻撃!$U67/200</f>
        <v>1.7050000000000001</v>
      </c>
      <c r="AC67" s="18">
        <f>3-勇者の攻撃!$U67/150</f>
        <v>2.6066666666666665</v>
      </c>
      <c r="AD67" s="12">
        <f>8-勇者の攻撃!$U67/50</f>
        <v>6.82</v>
      </c>
    </row>
    <row r="68" spans="18:30" x14ac:dyDescent="0.2">
      <c r="R68" s="25">
        <v>60</v>
      </c>
      <c r="S68" s="22">
        <f t="shared" si="1"/>
        <v>1.4000002</v>
      </c>
      <c r="U68" s="15">
        <v>60</v>
      </c>
      <c r="V68" s="5" t="str">
        <f>ROUND(SUM(1+U68/1.5),0)&amp;"～"&amp;SUM(3,U68)</f>
        <v>41～63</v>
      </c>
      <c r="W68" s="6">
        <f>SUM(10+U68*1.3)</f>
        <v>88</v>
      </c>
      <c r="X68" s="6">
        <f>SUM(20+U68*1.5)</f>
        <v>110</v>
      </c>
      <c r="Y68" s="20">
        <f>SUM(40+U68*3)</f>
        <v>220</v>
      </c>
      <c r="AA68" s="25">
        <v>60</v>
      </c>
      <c r="AB68" s="11">
        <f>2-勇者の攻撃!$U68/200</f>
        <v>1.7</v>
      </c>
      <c r="AC68" s="18">
        <f>3-勇者の攻撃!$U68/150</f>
        <v>2.6</v>
      </c>
      <c r="AD68" s="12">
        <f>8-勇者の攻撃!$U68/50</f>
        <v>6.8</v>
      </c>
    </row>
    <row r="69" spans="18:30" x14ac:dyDescent="0.2">
      <c r="R69" s="25">
        <v>61</v>
      </c>
      <c r="S69" s="22">
        <f t="shared" si="1"/>
        <v>1.40666687</v>
      </c>
      <c r="U69" s="27">
        <v>61</v>
      </c>
      <c r="V69" s="5" t="str">
        <f>ROUND(SUM(1+U69/1.5),0)&amp;"～"&amp;SUM(3,U69)</f>
        <v>42～64</v>
      </c>
      <c r="W69" s="6">
        <f>SUM(10+U69*1.3)</f>
        <v>89.3</v>
      </c>
      <c r="X69" s="6">
        <f>SUM(20+U69*1.5)</f>
        <v>111.5</v>
      </c>
      <c r="Y69" s="20">
        <f>SUM(40+U69*3)</f>
        <v>223</v>
      </c>
      <c r="AA69" s="25">
        <v>61</v>
      </c>
      <c r="AB69" s="11">
        <f>2-勇者の攻撃!$U69/200</f>
        <v>1.6950000000000001</v>
      </c>
      <c r="AC69" s="18">
        <f>3-勇者の攻撃!$U69/150</f>
        <v>2.5933333333333333</v>
      </c>
      <c r="AD69" s="12">
        <f>8-勇者の攻撃!$U69/50</f>
        <v>6.78</v>
      </c>
    </row>
    <row r="70" spans="18:30" x14ac:dyDescent="0.2">
      <c r="R70" s="25">
        <v>62</v>
      </c>
      <c r="S70" s="22">
        <f t="shared" si="1"/>
        <v>1.41333354</v>
      </c>
      <c r="U70" s="15">
        <v>62</v>
      </c>
      <c r="V70" s="5" t="str">
        <f>ROUND(SUM(1+U70/1.5),0)&amp;"～"&amp;SUM(3,U70)</f>
        <v>42～65</v>
      </c>
      <c r="W70" s="6">
        <f>SUM(10+U70*1.3)</f>
        <v>90.600000000000009</v>
      </c>
      <c r="X70" s="6">
        <f>SUM(20+U70*1.5)</f>
        <v>113</v>
      </c>
      <c r="Y70" s="20">
        <f>SUM(40+U70*3)</f>
        <v>226</v>
      </c>
      <c r="AA70" s="25">
        <v>62</v>
      </c>
      <c r="AB70" s="11">
        <f>2-勇者の攻撃!$U70/200</f>
        <v>1.69</v>
      </c>
      <c r="AC70" s="18">
        <f>3-勇者の攻撃!$U70/150</f>
        <v>2.5866666666666669</v>
      </c>
      <c r="AD70" s="12">
        <f>8-勇者の攻撃!$U70/50</f>
        <v>6.76</v>
      </c>
    </row>
    <row r="71" spans="18:30" x14ac:dyDescent="0.2">
      <c r="R71" s="25">
        <v>63</v>
      </c>
      <c r="S71" s="22">
        <f t="shared" si="1"/>
        <v>1.42000021</v>
      </c>
      <c r="U71" s="27">
        <v>63</v>
      </c>
      <c r="V71" s="5" t="str">
        <f>ROUND(SUM(1+U71/1.5),0)&amp;"～"&amp;SUM(3,U71)</f>
        <v>43～66</v>
      </c>
      <c r="W71" s="6">
        <f>SUM(10+U71*1.3)</f>
        <v>91.9</v>
      </c>
      <c r="X71" s="6">
        <f>SUM(20+U71*1.5)</f>
        <v>114.5</v>
      </c>
      <c r="Y71" s="20">
        <f>SUM(40+U71*3)</f>
        <v>229</v>
      </c>
      <c r="AA71" s="25">
        <v>63</v>
      </c>
      <c r="AB71" s="11">
        <f>2-勇者の攻撃!$U71/200</f>
        <v>1.6850000000000001</v>
      </c>
      <c r="AC71" s="18">
        <f>3-勇者の攻撃!$U71/150</f>
        <v>2.58</v>
      </c>
      <c r="AD71" s="12">
        <f>8-勇者の攻撃!$U71/50</f>
        <v>6.74</v>
      </c>
    </row>
    <row r="72" spans="18:30" x14ac:dyDescent="0.2">
      <c r="R72" s="25">
        <v>64</v>
      </c>
      <c r="S72" s="22">
        <f t="shared" si="1"/>
        <v>1.42666688</v>
      </c>
      <c r="U72" s="15">
        <v>64</v>
      </c>
      <c r="V72" s="5" t="str">
        <f>ROUND(SUM(1+U72/1.5),0)&amp;"～"&amp;SUM(3,U72)</f>
        <v>44～67</v>
      </c>
      <c r="W72" s="6">
        <f>SUM(10+U72*1.3)</f>
        <v>93.2</v>
      </c>
      <c r="X72" s="6">
        <f>SUM(20+U72*1.5)</f>
        <v>116</v>
      </c>
      <c r="Y72" s="20">
        <f>SUM(40+U72*3)</f>
        <v>232</v>
      </c>
      <c r="AA72" s="25">
        <v>64</v>
      </c>
      <c r="AB72" s="11">
        <f>2-勇者の攻撃!$U72/200</f>
        <v>1.68</v>
      </c>
      <c r="AC72" s="18">
        <f>3-勇者の攻撃!$U72/150</f>
        <v>2.5733333333333333</v>
      </c>
      <c r="AD72" s="12">
        <f>8-勇者の攻撃!$U72/50</f>
        <v>6.72</v>
      </c>
    </row>
    <row r="73" spans="18:30" x14ac:dyDescent="0.2">
      <c r="R73" s="25">
        <v>65</v>
      </c>
      <c r="S73" s="22">
        <f t="shared" ref="S73:S136" si="2">SUM(1,0.00666667*R73)</f>
        <v>1.43333355</v>
      </c>
      <c r="U73" s="27">
        <v>65</v>
      </c>
      <c r="V73" s="5" t="str">
        <f>ROUND(SUM(1+U73/1.5),0)&amp;"～"&amp;SUM(3,U73)</f>
        <v>44～68</v>
      </c>
      <c r="W73" s="6">
        <f>SUM(10+U73*1.3)</f>
        <v>94.5</v>
      </c>
      <c r="X73" s="6">
        <f>SUM(20+U73*1.5)</f>
        <v>117.5</v>
      </c>
      <c r="Y73" s="20">
        <f>SUM(40+U73*3)</f>
        <v>235</v>
      </c>
      <c r="AA73" s="25">
        <v>65</v>
      </c>
      <c r="AB73" s="11">
        <f>2-勇者の攻撃!$U73/200</f>
        <v>1.675</v>
      </c>
      <c r="AC73" s="18">
        <f>3-勇者の攻撃!$U73/150</f>
        <v>2.5666666666666664</v>
      </c>
      <c r="AD73" s="12">
        <f>8-勇者の攻撃!$U73/50</f>
        <v>6.7</v>
      </c>
    </row>
    <row r="74" spans="18:30" x14ac:dyDescent="0.2">
      <c r="R74" s="25">
        <v>66</v>
      </c>
      <c r="S74" s="22">
        <f t="shared" si="2"/>
        <v>1.4400002199999999</v>
      </c>
      <c r="U74" s="15">
        <v>66</v>
      </c>
      <c r="V74" s="5" t="str">
        <f>ROUND(SUM(1+U74/1.5),0)&amp;"～"&amp;SUM(3,U74)</f>
        <v>45～69</v>
      </c>
      <c r="W74" s="6">
        <f>SUM(10+U74*1.3)</f>
        <v>95.8</v>
      </c>
      <c r="X74" s="6">
        <f>SUM(20+U74*1.5)</f>
        <v>119</v>
      </c>
      <c r="Y74" s="20">
        <f>SUM(40+U74*3)</f>
        <v>238</v>
      </c>
      <c r="AA74" s="25">
        <v>66</v>
      </c>
      <c r="AB74" s="11">
        <f>2-勇者の攻撃!$U74/200</f>
        <v>1.67</v>
      </c>
      <c r="AC74" s="18">
        <f>3-勇者の攻撃!$U74/150</f>
        <v>2.56</v>
      </c>
      <c r="AD74" s="12">
        <f>8-勇者の攻撃!$U74/50</f>
        <v>6.68</v>
      </c>
    </row>
    <row r="75" spans="18:30" x14ac:dyDescent="0.2">
      <c r="R75" s="25">
        <v>67</v>
      </c>
      <c r="S75" s="22">
        <f t="shared" si="2"/>
        <v>1.4466668899999999</v>
      </c>
      <c r="U75" s="27">
        <v>67</v>
      </c>
      <c r="V75" s="5" t="str">
        <f>ROUND(SUM(1+U75/1.5),0)&amp;"～"&amp;SUM(3,U75)</f>
        <v>46～70</v>
      </c>
      <c r="W75" s="6">
        <f>SUM(10+U75*1.3)</f>
        <v>97.100000000000009</v>
      </c>
      <c r="X75" s="6">
        <f>SUM(20+U75*1.5)</f>
        <v>120.5</v>
      </c>
      <c r="Y75" s="20">
        <f>SUM(40+U75*3)</f>
        <v>241</v>
      </c>
      <c r="AA75" s="25">
        <v>67</v>
      </c>
      <c r="AB75" s="11">
        <f>2-勇者の攻撃!$U75/200</f>
        <v>1.665</v>
      </c>
      <c r="AC75" s="18">
        <f>3-勇者の攻撃!$U75/150</f>
        <v>2.5533333333333332</v>
      </c>
      <c r="AD75" s="12">
        <f>8-勇者の攻撃!$U75/50</f>
        <v>6.66</v>
      </c>
    </row>
    <row r="76" spans="18:30" x14ac:dyDescent="0.2">
      <c r="R76" s="25">
        <v>68</v>
      </c>
      <c r="S76" s="22">
        <f t="shared" si="2"/>
        <v>1.4533335599999999</v>
      </c>
      <c r="U76" s="15">
        <v>68</v>
      </c>
      <c r="V76" s="5" t="str">
        <f>ROUND(SUM(1+U76/1.5),0)&amp;"～"&amp;SUM(3,U76)</f>
        <v>46～71</v>
      </c>
      <c r="W76" s="6">
        <f>SUM(10+U76*1.3)</f>
        <v>98.4</v>
      </c>
      <c r="X76" s="6">
        <f>SUM(20+U76*1.5)</f>
        <v>122</v>
      </c>
      <c r="Y76" s="20">
        <f>SUM(40+U76*3)</f>
        <v>244</v>
      </c>
      <c r="AA76" s="25">
        <v>68</v>
      </c>
      <c r="AB76" s="11">
        <f>2-勇者の攻撃!$U76/200</f>
        <v>1.66</v>
      </c>
      <c r="AC76" s="18">
        <f>3-勇者の攻撃!$U76/150</f>
        <v>2.5466666666666669</v>
      </c>
      <c r="AD76" s="12">
        <f>8-勇者の攻撃!$U76/50</f>
        <v>6.64</v>
      </c>
    </row>
    <row r="77" spans="18:30" x14ac:dyDescent="0.2">
      <c r="R77" s="25">
        <v>69</v>
      </c>
      <c r="S77" s="22">
        <f t="shared" si="2"/>
        <v>1.4600002299999999</v>
      </c>
      <c r="U77" s="27">
        <v>69</v>
      </c>
      <c r="V77" s="5" t="str">
        <f>ROUND(SUM(1+U77/1.5),0)&amp;"～"&amp;SUM(3,U77)</f>
        <v>47～72</v>
      </c>
      <c r="W77" s="6">
        <f>SUM(10+U77*1.3)</f>
        <v>99.7</v>
      </c>
      <c r="X77" s="6">
        <f>SUM(20+U77*1.5)</f>
        <v>123.5</v>
      </c>
      <c r="Y77" s="20">
        <f>SUM(40+U77*3)</f>
        <v>247</v>
      </c>
      <c r="AA77" s="25">
        <v>69</v>
      </c>
      <c r="AB77" s="11">
        <f>2-勇者の攻撃!$U77/200</f>
        <v>1.655</v>
      </c>
      <c r="AC77" s="18">
        <f>3-勇者の攻撃!$U77/150</f>
        <v>2.54</v>
      </c>
      <c r="AD77" s="12">
        <f>8-勇者の攻撃!$U77/50</f>
        <v>6.62</v>
      </c>
    </row>
    <row r="78" spans="18:30" x14ac:dyDescent="0.2">
      <c r="R78" s="25">
        <v>70</v>
      </c>
      <c r="S78" s="22">
        <f t="shared" si="2"/>
        <v>1.4666669000000001</v>
      </c>
      <c r="U78" s="15">
        <v>70</v>
      </c>
      <c r="V78" s="5" t="str">
        <f>ROUND(SUM(1+U78/1.5),0)&amp;"～"&amp;SUM(3,U78)</f>
        <v>48～73</v>
      </c>
      <c r="W78" s="6">
        <f>SUM(10+U78*1.3)</f>
        <v>101</v>
      </c>
      <c r="X78" s="6">
        <f>SUM(20+U78*1.5)</f>
        <v>125</v>
      </c>
      <c r="Y78" s="20">
        <f>SUM(40+U78*3)</f>
        <v>250</v>
      </c>
      <c r="AA78" s="25">
        <v>70</v>
      </c>
      <c r="AB78" s="11">
        <f>2-勇者の攻撃!$U78/200</f>
        <v>1.65</v>
      </c>
      <c r="AC78" s="18">
        <f>3-勇者の攻撃!$U78/150</f>
        <v>2.5333333333333332</v>
      </c>
      <c r="AD78" s="12">
        <f>8-勇者の攻撃!$U78/50</f>
        <v>6.6</v>
      </c>
    </row>
    <row r="79" spans="18:30" x14ac:dyDescent="0.2">
      <c r="R79" s="25">
        <v>71</v>
      </c>
      <c r="S79" s="22">
        <f t="shared" si="2"/>
        <v>1.4733335700000001</v>
      </c>
      <c r="U79" s="27">
        <v>71</v>
      </c>
      <c r="V79" s="5" t="str">
        <f>ROUND(SUM(1+U79/1.5),0)&amp;"～"&amp;SUM(3,U79)</f>
        <v>48～74</v>
      </c>
      <c r="W79" s="6">
        <f>SUM(10+U79*1.3)</f>
        <v>102.3</v>
      </c>
      <c r="X79" s="6">
        <f>SUM(20+U79*1.5)</f>
        <v>126.5</v>
      </c>
      <c r="Y79" s="20">
        <f>SUM(40+U79*3)</f>
        <v>253</v>
      </c>
      <c r="AA79" s="25">
        <v>71</v>
      </c>
      <c r="AB79" s="11">
        <f>2-勇者の攻撃!$U79/200</f>
        <v>1.645</v>
      </c>
      <c r="AC79" s="18">
        <f>3-勇者の攻撃!$U79/150</f>
        <v>2.5266666666666668</v>
      </c>
      <c r="AD79" s="12">
        <f>8-勇者の攻撃!$U79/50</f>
        <v>6.58</v>
      </c>
    </row>
    <row r="80" spans="18:30" x14ac:dyDescent="0.2">
      <c r="R80" s="25">
        <v>72</v>
      </c>
      <c r="S80" s="22">
        <f t="shared" si="2"/>
        <v>1.4800002400000001</v>
      </c>
      <c r="U80" s="15">
        <v>72</v>
      </c>
      <c r="V80" s="5" t="str">
        <f>ROUND(SUM(1+U80/1.5),0)&amp;"～"&amp;SUM(3,U80)</f>
        <v>49～75</v>
      </c>
      <c r="W80" s="6">
        <f>SUM(10+U80*1.3)</f>
        <v>103.60000000000001</v>
      </c>
      <c r="X80" s="6">
        <f>SUM(20+U80*1.5)</f>
        <v>128</v>
      </c>
      <c r="Y80" s="20">
        <f>SUM(40+U80*3)</f>
        <v>256</v>
      </c>
      <c r="AA80" s="25">
        <v>72</v>
      </c>
      <c r="AB80" s="11">
        <f>2-勇者の攻撃!$U80/200</f>
        <v>1.6400000000000001</v>
      </c>
      <c r="AC80" s="18">
        <f>3-勇者の攻撃!$U80/150</f>
        <v>2.52</v>
      </c>
      <c r="AD80" s="12">
        <f>8-勇者の攻撃!$U80/50</f>
        <v>6.5600000000000005</v>
      </c>
    </row>
    <row r="81" spans="18:30" x14ac:dyDescent="0.2">
      <c r="R81" s="25">
        <v>73</v>
      </c>
      <c r="S81" s="22">
        <f t="shared" si="2"/>
        <v>1.4866669100000001</v>
      </c>
      <c r="U81" s="27">
        <v>73</v>
      </c>
      <c r="V81" s="5" t="str">
        <f>ROUND(SUM(1+U81/1.5),0)&amp;"～"&amp;SUM(3,U81)</f>
        <v>50～76</v>
      </c>
      <c r="W81" s="6">
        <f>SUM(10+U81*1.3)</f>
        <v>104.9</v>
      </c>
      <c r="X81" s="6">
        <f>SUM(20+U81*1.5)</f>
        <v>129.5</v>
      </c>
      <c r="Y81" s="20">
        <f>SUM(40+U81*3)</f>
        <v>259</v>
      </c>
      <c r="AA81" s="25">
        <v>73</v>
      </c>
      <c r="AB81" s="11">
        <f>2-勇者の攻撃!$U81/200</f>
        <v>1.635</v>
      </c>
      <c r="AC81" s="18">
        <f>3-勇者の攻撃!$U81/150</f>
        <v>2.5133333333333332</v>
      </c>
      <c r="AD81" s="12">
        <f>8-勇者の攻撃!$U81/50</f>
        <v>6.54</v>
      </c>
    </row>
    <row r="82" spans="18:30" x14ac:dyDescent="0.2">
      <c r="R82" s="25">
        <v>74</v>
      </c>
      <c r="S82" s="22">
        <f t="shared" si="2"/>
        <v>1.49333358</v>
      </c>
      <c r="U82" s="15">
        <v>74</v>
      </c>
      <c r="V82" s="5" t="str">
        <f>ROUND(SUM(1+U82/1.5),0)&amp;"～"&amp;SUM(3,U82)</f>
        <v>50～77</v>
      </c>
      <c r="W82" s="6">
        <f>SUM(10+U82*1.3)</f>
        <v>106.2</v>
      </c>
      <c r="X82" s="6">
        <f>SUM(20+U82*1.5)</f>
        <v>131</v>
      </c>
      <c r="Y82" s="20">
        <f>SUM(40+U82*3)</f>
        <v>262</v>
      </c>
      <c r="AA82" s="25">
        <v>74</v>
      </c>
      <c r="AB82" s="11">
        <f>2-勇者の攻撃!$U82/200</f>
        <v>1.63</v>
      </c>
      <c r="AC82" s="18">
        <f>3-勇者の攻撃!$U82/150</f>
        <v>2.5066666666666668</v>
      </c>
      <c r="AD82" s="12">
        <f>8-勇者の攻撃!$U82/50</f>
        <v>6.52</v>
      </c>
    </row>
    <row r="83" spans="18:30" x14ac:dyDescent="0.2">
      <c r="R83" s="25">
        <v>75</v>
      </c>
      <c r="S83" s="22">
        <f t="shared" si="2"/>
        <v>1.50000025</v>
      </c>
      <c r="U83" s="27">
        <v>75</v>
      </c>
      <c r="V83" s="5" t="str">
        <f>ROUND(SUM(1+U83/1.5),0)&amp;"～"&amp;SUM(3,U83)</f>
        <v>51～78</v>
      </c>
      <c r="W83" s="6">
        <f>SUM(10+U83*1.3)</f>
        <v>107.5</v>
      </c>
      <c r="X83" s="6">
        <f>SUM(20+U83*1.5)</f>
        <v>132.5</v>
      </c>
      <c r="Y83" s="20">
        <f>SUM(40+U83*3)</f>
        <v>265</v>
      </c>
      <c r="AA83" s="25">
        <v>75</v>
      </c>
      <c r="AB83" s="11">
        <f>2-勇者の攻撃!$U83/200</f>
        <v>1.625</v>
      </c>
      <c r="AC83" s="18">
        <f>3-勇者の攻撃!$U83/150</f>
        <v>2.5</v>
      </c>
      <c r="AD83" s="12">
        <f>8-勇者の攻撃!$U83/50</f>
        <v>6.5</v>
      </c>
    </row>
    <row r="84" spans="18:30" x14ac:dyDescent="0.2">
      <c r="R84" s="25">
        <v>76</v>
      </c>
      <c r="S84" s="22">
        <f t="shared" si="2"/>
        <v>1.50666692</v>
      </c>
      <c r="U84" s="15">
        <v>76</v>
      </c>
      <c r="V84" s="5" t="str">
        <f>ROUND(SUM(1+U84/1.5),0)&amp;"～"&amp;SUM(3,U84)</f>
        <v>52～79</v>
      </c>
      <c r="W84" s="6">
        <f>SUM(10+U84*1.3)</f>
        <v>108.8</v>
      </c>
      <c r="X84" s="6">
        <f>SUM(20+U84*1.5)</f>
        <v>134</v>
      </c>
      <c r="Y84" s="20">
        <f>SUM(40+U84*3)</f>
        <v>268</v>
      </c>
      <c r="AA84" s="25">
        <v>76</v>
      </c>
      <c r="AB84" s="11">
        <f>2-勇者の攻撃!$U84/200</f>
        <v>1.62</v>
      </c>
      <c r="AC84" s="18">
        <f>3-勇者の攻撃!$U84/150</f>
        <v>2.4933333333333332</v>
      </c>
      <c r="AD84" s="12">
        <f>8-勇者の攻撃!$U84/50</f>
        <v>6.48</v>
      </c>
    </row>
    <row r="85" spans="18:30" x14ac:dyDescent="0.2">
      <c r="R85" s="25">
        <v>77</v>
      </c>
      <c r="S85" s="22">
        <f t="shared" si="2"/>
        <v>1.51333359</v>
      </c>
      <c r="U85" s="27">
        <v>77</v>
      </c>
      <c r="V85" s="5" t="str">
        <f>ROUND(SUM(1+U85/1.5),0)&amp;"～"&amp;SUM(3,U85)</f>
        <v>52～80</v>
      </c>
      <c r="W85" s="6">
        <f>SUM(10+U85*1.3)</f>
        <v>110.10000000000001</v>
      </c>
      <c r="X85" s="6">
        <f>SUM(20+U85*1.5)</f>
        <v>135.5</v>
      </c>
      <c r="Y85" s="20">
        <f>SUM(40+U85*3)</f>
        <v>271</v>
      </c>
      <c r="AA85" s="25">
        <v>77</v>
      </c>
      <c r="AB85" s="11">
        <f>2-勇者の攻撃!$U85/200</f>
        <v>1.615</v>
      </c>
      <c r="AC85" s="18">
        <f>3-勇者の攻撃!$U85/150</f>
        <v>2.4866666666666668</v>
      </c>
      <c r="AD85" s="12">
        <f>8-勇者の攻撃!$U85/50</f>
        <v>6.46</v>
      </c>
    </row>
    <row r="86" spans="18:30" x14ac:dyDescent="0.2">
      <c r="R86" s="25">
        <v>78</v>
      </c>
      <c r="S86" s="22">
        <f t="shared" si="2"/>
        <v>1.52000026</v>
      </c>
      <c r="U86" s="15">
        <v>78</v>
      </c>
      <c r="V86" s="5" t="str">
        <f>ROUND(SUM(1+U86/1.5),0)&amp;"～"&amp;SUM(3,U86)</f>
        <v>53～81</v>
      </c>
      <c r="W86" s="6">
        <f>SUM(10+U86*1.3)</f>
        <v>111.4</v>
      </c>
      <c r="X86" s="6">
        <f>SUM(20+U86*1.5)</f>
        <v>137</v>
      </c>
      <c r="Y86" s="20">
        <f>SUM(40+U86*3)</f>
        <v>274</v>
      </c>
      <c r="AA86" s="25">
        <v>78</v>
      </c>
      <c r="AB86" s="11">
        <f>2-勇者の攻撃!$U86/200</f>
        <v>1.6099999999999999</v>
      </c>
      <c r="AC86" s="18">
        <f>3-勇者の攻撃!$U86/150</f>
        <v>2.48</v>
      </c>
      <c r="AD86" s="12">
        <f>8-勇者の攻撃!$U86/50</f>
        <v>6.4399999999999995</v>
      </c>
    </row>
    <row r="87" spans="18:30" x14ac:dyDescent="0.2">
      <c r="R87" s="25">
        <v>79</v>
      </c>
      <c r="S87" s="22">
        <f t="shared" si="2"/>
        <v>1.52666693</v>
      </c>
      <c r="U87" s="27">
        <v>79</v>
      </c>
      <c r="V87" s="5" t="str">
        <f>ROUND(SUM(1+U87/1.5),0)&amp;"～"&amp;SUM(3,U87)</f>
        <v>54～82</v>
      </c>
      <c r="W87" s="6">
        <f>SUM(10+U87*1.3)</f>
        <v>112.7</v>
      </c>
      <c r="X87" s="6">
        <f>SUM(20+U87*1.5)</f>
        <v>138.5</v>
      </c>
      <c r="Y87" s="20">
        <f>SUM(40+U87*3)</f>
        <v>277</v>
      </c>
      <c r="AA87" s="25">
        <v>79</v>
      </c>
      <c r="AB87" s="11">
        <f>2-勇者の攻撃!$U87/200</f>
        <v>1.605</v>
      </c>
      <c r="AC87" s="18">
        <f>3-勇者の攻撃!$U87/150</f>
        <v>2.4733333333333336</v>
      </c>
      <c r="AD87" s="12">
        <f>8-勇者の攻撃!$U87/50</f>
        <v>6.42</v>
      </c>
    </row>
    <row r="88" spans="18:30" x14ac:dyDescent="0.2">
      <c r="R88" s="25">
        <v>80</v>
      </c>
      <c r="S88" s="22">
        <f t="shared" si="2"/>
        <v>1.5333336000000002</v>
      </c>
      <c r="U88" s="15">
        <v>80</v>
      </c>
      <c r="V88" s="5" t="str">
        <f>ROUND(SUM(1+U88/1.5),0)&amp;"～"&amp;SUM(3,U88)</f>
        <v>54～83</v>
      </c>
      <c r="W88" s="6">
        <f>SUM(10+U88*1.3)</f>
        <v>114</v>
      </c>
      <c r="X88" s="6">
        <f>SUM(20+U88*1.5)</f>
        <v>140</v>
      </c>
      <c r="Y88" s="20">
        <f>SUM(40+U88*3)</f>
        <v>280</v>
      </c>
      <c r="AA88" s="25">
        <v>80</v>
      </c>
      <c r="AB88" s="11">
        <f>2-勇者の攻撃!$U88/200</f>
        <v>1.6</v>
      </c>
      <c r="AC88" s="18">
        <f>3-勇者の攻撃!$U88/150</f>
        <v>2.4666666666666668</v>
      </c>
      <c r="AD88" s="12">
        <f>8-勇者の攻撃!$U88/50</f>
        <v>6.4</v>
      </c>
    </row>
    <row r="89" spans="18:30" x14ac:dyDescent="0.2">
      <c r="R89" s="25">
        <v>81</v>
      </c>
      <c r="S89" s="22">
        <f t="shared" si="2"/>
        <v>1.5400002700000002</v>
      </c>
      <c r="U89" s="27">
        <v>81</v>
      </c>
      <c r="V89" s="5" t="str">
        <f>ROUND(SUM(1+U89/1.5),0)&amp;"～"&amp;SUM(3,U89)</f>
        <v>55～84</v>
      </c>
      <c r="W89" s="6">
        <f>SUM(10+U89*1.3)</f>
        <v>115.3</v>
      </c>
      <c r="X89" s="6">
        <f>SUM(20+U89*1.5)</f>
        <v>141.5</v>
      </c>
      <c r="Y89" s="20">
        <f>SUM(40+U89*3)</f>
        <v>283</v>
      </c>
      <c r="AA89" s="25">
        <v>81</v>
      </c>
      <c r="AB89" s="11">
        <f>2-勇者の攻撃!$U89/200</f>
        <v>1.595</v>
      </c>
      <c r="AC89" s="18">
        <f>3-勇者の攻撃!$U89/150</f>
        <v>2.46</v>
      </c>
      <c r="AD89" s="12">
        <f>8-勇者の攻撃!$U89/50</f>
        <v>6.38</v>
      </c>
    </row>
    <row r="90" spans="18:30" x14ac:dyDescent="0.2">
      <c r="R90" s="25">
        <v>82</v>
      </c>
      <c r="S90" s="22">
        <f t="shared" si="2"/>
        <v>1.5466669400000002</v>
      </c>
      <c r="U90" s="15">
        <v>82</v>
      </c>
      <c r="V90" s="5" t="str">
        <f>ROUND(SUM(1+U90/1.5),0)&amp;"～"&amp;SUM(3,U90)</f>
        <v>56～85</v>
      </c>
      <c r="W90" s="6">
        <f>SUM(10+U90*1.3)</f>
        <v>116.60000000000001</v>
      </c>
      <c r="X90" s="6">
        <f>SUM(20+U90*1.5)</f>
        <v>143</v>
      </c>
      <c r="Y90" s="20">
        <f>SUM(40+U90*3)</f>
        <v>286</v>
      </c>
      <c r="AA90" s="25">
        <v>82</v>
      </c>
      <c r="AB90" s="11">
        <f>2-勇者の攻撃!$U90/200</f>
        <v>1.59</v>
      </c>
      <c r="AC90" s="18">
        <f>3-勇者の攻撃!$U90/150</f>
        <v>2.4533333333333331</v>
      </c>
      <c r="AD90" s="12">
        <f>8-勇者の攻撃!$U90/50</f>
        <v>6.36</v>
      </c>
    </row>
    <row r="91" spans="18:30" x14ac:dyDescent="0.2">
      <c r="R91" s="25">
        <v>83</v>
      </c>
      <c r="S91" s="22">
        <f t="shared" si="2"/>
        <v>1.5533336100000001</v>
      </c>
      <c r="U91" s="27">
        <v>83</v>
      </c>
      <c r="V91" s="5" t="str">
        <f>ROUND(SUM(1+U91/1.5),0)&amp;"～"&amp;SUM(3,U91)</f>
        <v>56～86</v>
      </c>
      <c r="W91" s="6">
        <f>SUM(10+U91*1.3)</f>
        <v>117.9</v>
      </c>
      <c r="X91" s="6">
        <f>SUM(20+U91*1.5)</f>
        <v>144.5</v>
      </c>
      <c r="Y91" s="20">
        <f>SUM(40+U91*3)</f>
        <v>289</v>
      </c>
      <c r="AA91" s="25">
        <v>83</v>
      </c>
      <c r="AB91" s="11">
        <f>2-勇者の攻撃!$U91/200</f>
        <v>1.585</v>
      </c>
      <c r="AC91" s="18">
        <f>3-勇者の攻撃!$U91/150</f>
        <v>2.4466666666666668</v>
      </c>
      <c r="AD91" s="12">
        <f>8-勇者の攻撃!$U91/50</f>
        <v>6.34</v>
      </c>
    </row>
    <row r="92" spans="18:30" x14ac:dyDescent="0.2">
      <c r="R92" s="25">
        <v>84</v>
      </c>
      <c r="S92" s="22">
        <f t="shared" si="2"/>
        <v>1.5600002800000001</v>
      </c>
      <c r="U92" s="15">
        <v>84</v>
      </c>
      <c r="V92" s="5" t="str">
        <f>ROUND(SUM(1+U92/1.5),0)&amp;"～"&amp;SUM(3,U92)</f>
        <v>57～87</v>
      </c>
      <c r="W92" s="6">
        <f>SUM(10+U92*1.3)</f>
        <v>119.2</v>
      </c>
      <c r="X92" s="6">
        <f>SUM(20+U92*1.5)</f>
        <v>146</v>
      </c>
      <c r="Y92" s="20">
        <f>SUM(40+U92*3)</f>
        <v>292</v>
      </c>
      <c r="AA92" s="25">
        <v>84</v>
      </c>
      <c r="AB92" s="11">
        <f>2-勇者の攻撃!$U92/200</f>
        <v>1.58</v>
      </c>
      <c r="AC92" s="18">
        <f>3-勇者の攻撃!$U92/150</f>
        <v>2.44</v>
      </c>
      <c r="AD92" s="12">
        <f>8-勇者の攻撃!$U92/50</f>
        <v>6.32</v>
      </c>
    </row>
    <row r="93" spans="18:30" x14ac:dyDescent="0.2">
      <c r="R93" s="25">
        <v>85</v>
      </c>
      <c r="S93" s="22">
        <f t="shared" si="2"/>
        <v>1.5666669500000001</v>
      </c>
      <c r="U93" s="27">
        <v>85</v>
      </c>
      <c r="V93" s="5" t="str">
        <f>ROUND(SUM(1+U93/1.5),0)&amp;"～"&amp;SUM(3,U93)</f>
        <v>58～88</v>
      </c>
      <c r="W93" s="6">
        <f>SUM(10+U93*1.3)</f>
        <v>120.5</v>
      </c>
      <c r="X93" s="6">
        <f>SUM(20+U93*1.5)</f>
        <v>147.5</v>
      </c>
      <c r="Y93" s="20">
        <f>SUM(40+U93*3)</f>
        <v>295</v>
      </c>
      <c r="AA93" s="25">
        <v>85</v>
      </c>
      <c r="AB93" s="11">
        <f>2-勇者の攻撃!$U93/200</f>
        <v>1.575</v>
      </c>
      <c r="AC93" s="18">
        <f>3-勇者の攻撃!$U93/150</f>
        <v>2.4333333333333336</v>
      </c>
      <c r="AD93" s="12">
        <f>8-勇者の攻撃!$U93/50</f>
        <v>6.3</v>
      </c>
    </row>
    <row r="94" spans="18:30" x14ac:dyDescent="0.2">
      <c r="R94" s="25">
        <v>86</v>
      </c>
      <c r="S94" s="22">
        <f t="shared" si="2"/>
        <v>1.5733336200000001</v>
      </c>
      <c r="U94" s="15">
        <v>86</v>
      </c>
      <c r="V94" s="5" t="str">
        <f>ROUND(SUM(1+U94/1.5),0)&amp;"～"&amp;SUM(3,U94)</f>
        <v>58～89</v>
      </c>
      <c r="W94" s="6">
        <f>SUM(10+U94*1.3)</f>
        <v>121.8</v>
      </c>
      <c r="X94" s="6">
        <f>SUM(20+U94*1.5)</f>
        <v>149</v>
      </c>
      <c r="Y94" s="20">
        <f>SUM(40+U94*3)</f>
        <v>298</v>
      </c>
      <c r="AA94" s="25">
        <v>86</v>
      </c>
      <c r="AB94" s="11">
        <f>2-勇者の攻撃!$U94/200</f>
        <v>1.57</v>
      </c>
      <c r="AC94" s="18">
        <f>3-勇者の攻撃!$U94/150</f>
        <v>2.4266666666666667</v>
      </c>
      <c r="AD94" s="12">
        <f>8-勇者の攻撃!$U94/50</f>
        <v>6.28</v>
      </c>
    </row>
    <row r="95" spans="18:30" x14ac:dyDescent="0.2">
      <c r="R95" s="25">
        <v>87</v>
      </c>
      <c r="S95" s="22">
        <f t="shared" si="2"/>
        <v>1.5800002900000001</v>
      </c>
      <c r="U95" s="27">
        <v>87</v>
      </c>
      <c r="V95" s="5" t="str">
        <f>ROUND(SUM(1+U95/1.5),0)&amp;"～"&amp;SUM(3,U95)</f>
        <v>59～90</v>
      </c>
      <c r="W95" s="6">
        <f>SUM(10+U95*1.3)</f>
        <v>123.10000000000001</v>
      </c>
      <c r="X95" s="6">
        <f>SUM(20+U95*1.5)</f>
        <v>150.5</v>
      </c>
      <c r="Y95" s="20">
        <f>SUM(40+U95*3)</f>
        <v>301</v>
      </c>
      <c r="AA95" s="25">
        <v>87</v>
      </c>
      <c r="AB95" s="11">
        <f>2-勇者の攻撃!$U95/200</f>
        <v>1.5649999999999999</v>
      </c>
      <c r="AC95" s="18">
        <f>3-勇者の攻撃!$U95/150</f>
        <v>2.42</v>
      </c>
      <c r="AD95" s="12">
        <f>8-勇者の攻撃!$U95/50</f>
        <v>6.26</v>
      </c>
    </row>
    <row r="96" spans="18:30" x14ac:dyDescent="0.2">
      <c r="R96" s="25">
        <v>88</v>
      </c>
      <c r="S96" s="22">
        <f t="shared" si="2"/>
        <v>1.5866669600000001</v>
      </c>
      <c r="U96" s="15">
        <v>88</v>
      </c>
      <c r="V96" s="5" t="str">
        <f>ROUND(SUM(1+U96/1.5),0)&amp;"～"&amp;SUM(3,U96)</f>
        <v>60～91</v>
      </c>
      <c r="W96" s="6">
        <f>SUM(10+U96*1.3)</f>
        <v>124.4</v>
      </c>
      <c r="X96" s="6">
        <f>SUM(20+U96*1.5)</f>
        <v>152</v>
      </c>
      <c r="Y96" s="20">
        <f>SUM(40+U96*3)</f>
        <v>304</v>
      </c>
      <c r="AA96" s="25">
        <v>88</v>
      </c>
      <c r="AB96" s="11">
        <f>2-勇者の攻撃!$U96/200</f>
        <v>1.56</v>
      </c>
      <c r="AC96" s="18">
        <f>3-勇者の攻撃!$U96/150</f>
        <v>2.4133333333333331</v>
      </c>
      <c r="AD96" s="12">
        <f>8-勇者の攻撃!$U96/50</f>
        <v>6.24</v>
      </c>
    </row>
    <row r="97" spans="18:30" x14ac:dyDescent="0.2">
      <c r="R97" s="25">
        <v>89</v>
      </c>
      <c r="S97" s="22">
        <f t="shared" si="2"/>
        <v>1.5933336300000001</v>
      </c>
      <c r="U97" s="27">
        <v>89</v>
      </c>
      <c r="V97" s="5" t="str">
        <f>ROUND(SUM(1+U97/1.5),0)&amp;"～"&amp;SUM(3,U97)</f>
        <v>60～92</v>
      </c>
      <c r="W97" s="6">
        <f>SUM(10+U97*1.3)</f>
        <v>125.7</v>
      </c>
      <c r="X97" s="6">
        <f>SUM(20+U97*1.5)</f>
        <v>153.5</v>
      </c>
      <c r="Y97" s="20">
        <f>SUM(40+U97*3)</f>
        <v>307</v>
      </c>
      <c r="AA97" s="25">
        <v>89</v>
      </c>
      <c r="AB97" s="11">
        <f>2-勇者の攻撃!$U97/200</f>
        <v>1.5549999999999999</v>
      </c>
      <c r="AC97" s="18">
        <f>3-勇者の攻撃!$U97/150</f>
        <v>2.4066666666666667</v>
      </c>
      <c r="AD97" s="12">
        <f>8-勇者の攻撃!$U97/50</f>
        <v>6.22</v>
      </c>
    </row>
    <row r="98" spans="18:30" x14ac:dyDescent="0.2">
      <c r="R98" s="25">
        <v>90</v>
      </c>
      <c r="S98" s="22">
        <f t="shared" si="2"/>
        <v>1.6000003</v>
      </c>
      <c r="U98" s="15">
        <v>90</v>
      </c>
      <c r="V98" s="5" t="str">
        <f>ROUND(SUM(1+U98/1.5),0)&amp;"～"&amp;SUM(3,U98)</f>
        <v>61～93</v>
      </c>
      <c r="W98" s="6">
        <f>SUM(10+U98*1.3)</f>
        <v>127</v>
      </c>
      <c r="X98" s="6">
        <f>SUM(20+U98*1.5)</f>
        <v>155</v>
      </c>
      <c r="Y98" s="20">
        <f>SUM(40+U98*3)</f>
        <v>310</v>
      </c>
      <c r="AA98" s="25">
        <v>90</v>
      </c>
      <c r="AB98" s="11">
        <f>2-勇者の攻撃!$U98/200</f>
        <v>1.55</v>
      </c>
      <c r="AC98" s="18">
        <f>3-勇者の攻撃!$U98/150</f>
        <v>2.4</v>
      </c>
      <c r="AD98" s="12">
        <f>8-勇者の攻撃!$U98/50</f>
        <v>6.2</v>
      </c>
    </row>
    <row r="99" spans="18:30" x14ac:dyDescent="0.2">
      <c r="R99" s="25">
        <v>91</v>
      </c>
      <c r="S99" s="22">
        <f t="shared" si="2"/>
        <v>1.60666697</v>
      </c>
      <c r="U99" s="27">
        <v>91</v>
      </c>
      <c r="V99" s="5" t="str">
        <f>ROUND(SUM(1+U99/1.5),0)&amp;"～"&amp;SUM(3,U99)</f>
        <v>62～94</v>
      </c>
      <c r="W99" s="6">
        <f>SUM(10+U99*1.3)</f>
        <v>128.30000000000001</v>
      </c>
      <c r="X99" s="6">
        <f>SUM(20+U99*1.5)</f>
        <v>156.5</v>
      </c>
      <c r="Y99" s="20">
        <f>SUM(40+U99*3)</f>
        <v>313</v>
      </c>
      <c r="AA99" s="25">
        <v>91</v>
      </c>
      <c r="AB99" s="11">
        <f>2-勇者の攻撃!$U99/200</f>
        <v>1.5449999999999999</v>
      </c>
      <c r="AC99" s="18">
        <f>3-勇者の攻撃!$U99/150</f>
        <v>2.3933333333333335</v>
      </c>
      <c r="AD99" s="12">
        <f>8-勇者の攻撃!$U99/50</f>
        <v>6.18</v>
      </c>
    </row>
    <row r="100" spans="18:30" x14ac:dyDescent="0.2">
      <c r="R100" s="25">
        <v>92</v>
      </c>
      <c r="S100" s="22">
        <f t="shared" si="2"/>
        <v>1.61333364</v>
      </c>
      <c r="U100" s="15">
        <v>92</v>
      </c>
      <c r="V100" s="5" t="str">
        <f>ROUND(SUM(1+U100/1.5),0)&amp;"～"&amp;SUM(3,U100)</f>
        <v>62～95</v>
      </c>
      <c r="W100" s="6">
        <f>SUM(10+U100*1.3)</f>
        <v>129.60000000000002</v>
      </c>
      <c r="X100" s="6">
        <f>SUM(20+U100*1.5)</f>
        <v>158</v>
      </c>
      <c r="Y100" s="20">
        <f>SUM(40+U100*3)</f>
        <v>316</v>
      </c>
      <c r="AA100" s="25">
        <v>92</v>
      </c>
      <c r="AB100" s="11">
        <f>2-勇者の攻撃!$U100/200</f>
        <v>1.54</v>
      </c>
      <c r="AC100" s="18">
        <f>3-勇者の攻撃!$U100/150</f>
        <v>2.3866666666666667</v>
      </c>
      <c r="AD100" s="12">
        <f>8-勇者の攻撃!$U100/50</f>
        <v>6.16</v>
      </c>
    </row>
    <row r="101" spans="18:30" x14ac:dyDescent="0.2">
      <c r="R101" s="25">
        <v>93</v>
      </c>
      <c r="S101" s="22">
        <f t="shared" si="2"/>
        <v>1.62000031</v>
      </c>
      <c r="U101" s="27">
        <v>93</v>
      </c>
      <c r="V101" s="5" t="str">
        <f>ROUND(SUM(1+U101/1.5),0)&amp;"～"&amp;SUM(3,U101)</f>
        <v>63～96</v>
      </c>
      <c r="W101" s="6">
        <f>SUM(10+U101*1.3)</f>
        <v>130.9</v>
      </c>
      <c r="X101" s="6">
        <f>SUM(20+U101*1.5)</f>
        <v>159.5</v>
      </c>
      <c r="Y101" s="20">
        <f>SUM(40+U101*3)</f>
        <v>319</v>
      </c>
      <c r="AA101" s="25">
        <v>93</v>
      </c>
      <c r="AB101" s="11">
        <f>2-勇者の攻撃!$U101/200</f>
        <v>1.5349999999999999</v>
      </c>
      <c r="AC101" s="18">
        <f>3-勇者の攻撃!$U101/150</f>
        <v>2.38</v>
      </c>
      <c r="AD101" s="12">
        <f>8-勇者の攻撃!$U101/50</f>
        <v>6.14</v>
      </c>
    </row>
    <row r="102" spans="18:30" x14ac:dyDescent="0.2">
      <c r="R102" s="25">
        <v>94</v>
      </c>
      <c r="S102" s="22">
        <f t="shared" si="2"/>
        <v>1.62666698</v>
      </c>
      <c r="U102" s="15">
        <v>94</v>
      </c>
      <c r="V102" s="5" t="str">
        <f>ROUND(SUM(1+U102/1.5),0)&amp;"～"&amp;SUM(3,U102)</f>
        <v>64～97</v>
      </c>
      <c r="W102" s="6">
        <f>SUM(10+U102*1.3)</f>
        <v>132.19999999999999</v>
      </c>
      <c r="X102" s="6">
        <f>SUM(20+U102*1.5)</f>
        <v>161</v>
      </c>
      <c r="Y102" s="20">
        <f>SUM(40+U102*3)</f>
        <v>322</v>
      </c>
      <c r="AA102" s="25">
        <v>94</v>
      </c>
      <c r="AB102" s="11">
        <f>2-勇者の攻撃!$U102/200</f>
        <v>1.53</v>
      </c>
      <c r="AC102" s="18">
        <f>3-勇者の攻撃!$U102/150</f>
        <v>2.3733333333333331</v>
      </c>
      <c r="AD102" s="12">
        <f>8-勇者の攻撃!$U102/50</f>
        <v>6.12</v>
      </c>
    </row>
    <row r="103" spans="18:30" x14ac:dyDescent="0.2">
      <c r="R103" s="25">
        <v>95</v>
      </c>
      <c r="S103" s="22">
        <f t="shared" si="2"/>
        <v>1.63333365</v>
      </c>
      <c r="U103" s="27">
        <v>95</v>
      </c>
      <c r="V103" s="5" t="str">
        <f>ROUND(SUM(1+U103/1.5),0)&amp;"～"&amp;SUM(3,U103)</f>
        <v>64～98</v>
      </c>
      <c r="W103" s="6">
        <f>SUM(10+U103*1.3)</f>
        <v>133.5</v>
      </c>
      <c r="X103" s="6">
        <f>SUM(20+U103*1.5)</f>
        <v>162.5</v>
      </c>
      <c r="Y103" s="20">
        <f>SUM(40+U103*3)</f>
        <v>325</v>
      </c>
      <c r="AA103" s="25">
        <v>95</v>
      </c>
      <c r="AB103" s="11">
        <f>2-勇者の攻撃!$U103/200</f>
        <v>1.5249999999999999</v>
      </c>
      <c r="AC103" s="18">
        <f>3-勇者の攻撃!$U103/150</f>
        <v>2.3666666666666667</v>
      </c>
      <c r="AD103" s="12">
        <f>8-勇者の攻撃!$U103/50</f>
        <v>6.1</v>
      </c>
    </row>
    <row r="104" spans="18:30" x14ac:dyDescent="0.2">
      <c r="R104" s="25">
        <v>96</v>
      </c>
      <c r="S104" s="22">
        <f t="shared" si="2"/>
        <v>1.64000032</v>
      </c>
      <c r="U104" s="15">
        <v>96</v>
      </c>
      <c r="V104" s="5" t="str">
        <f>ROUND(SUM(1+U104/1.5),0)&amp;"～"&amp;SUM(3,U104)</f>
        <v>65～99</v>
      </c>
      <c r="W104" s="6">
        <f>SUM(10+U104*1.3)</f>
        <v>134.80000000000001</v>
      </c>
      <c r="X104" s="6">
        <f>SUM(20+U104*1.5)</f>
        <v>164</v>
      </c>
      <c r="Y104" s="20">
        <f>SUM(40+U104*3)</f>
        <v>328</v>
      </c>
      <c r="AA104" s="25">
        <v>96</v>
      </c>
      <c r="AB104" s="11">
        <f>2-勇者の攻撃!$U104/200</f>
        <v>1.52</v>
      </c>
      <c r="AC104" s="18">
        <f>3-勇者の攻撃!$U104/150</f>
        <v>2.36</v>
      </c>
      <c r="AD104" s="12">
        <f>8-勇者の攻撃!$U104/50</f>
        <v>6.08</v>
      </c>
    </row>
    <row r="105" spans="18:30" x14ac:dyDescent="0.2">
      <c r="R105" s="25">
        <v>97</v>
      </c>
      <c r="S105" s="22">
        <f t="shared" si="2"/>
        <v>1.6466669899999999</v>
      </c>
      <c r="U105" s="27">
        <v>97</v>
      </c>
      <c r="V105" s="5" t="str">
        <f>ROUND(SUM(1+U105/1.5),0)&amp;"～"&amp;SUM(3,U105)</f>
        <v>66～100</v>
      </c>
      <c r="W105" s="6">
        <f>SUM(10+U105*1.3)</f>
        <v>136.10000000000002</v>
      </c>
      <c r="X105" s="6">
        <f>SUM(20+U105*1.5)</f>
        <v>165.5</v>
      </c>
      <c r="Y105" s="20">
        <f>SUM(40+U105*3)</f>
        <v>331</v>
      </c>
      <c r="AA105" s="25">
        <v>97</v>
      </c>
      <c r="AB105" s="11">
        <f>2-勇者の攻撃!$U105/200</f>
        <v>1.5150000000000001</v>
      </c>
      <c r="AC105" s="18">
        <f>3-勇者の攻撃!$U105/150</f>
        <v>2.3533333333333335</v>
      </c>
      <c r="AD105" s="12">
        <f>8-勇者の攻撃!$U105/50</f>
        <v>6.0600000000000005</v>
      </c>
    </row>
    <row r="106" spans="18:30" x14ac:dyDescent="0.2">
      <c r="R106" s="25">
        <v>98</v>
      </c>
      <c r="S106" s="22">
        <f t="shared" si="2"/>
        <v>1.6533336599999999</v>
      </c>
      <c r="U106" s="15">
        <v>98</v>
      </c>
      <c r="V106" s="5" t="str">
        <f>ROUND(SUM(1+U106/1.5),0)&amp;"～"&amp;SUM(3,U106)</f>
        <v>66～101</v>
      </c>
      <c r="W106" s="6">
        <f>SUM(10+U106*1.3)</f>
        <v>137.4</v>
      </c>
      <c r="X106" s="6">
        <f>SUM(20+U106*1.5)</f>
        <v>167</v>
      </c>
      <c r="Y106" s="20">
        <f>SUM(40+U106*3)</f>
        <v>334</v>
      </c>
      <c r="AA106" s="25">
        <v>98</v>
      </c>
      <c r="AB106" s="11">
        <f>2-勇者の攻撃!$U106/200</f>
        <v>1.51</v>
      </c>
      <c r="AC106" s="18">
        <f>3-勇者の攻撃!$U106/150</f>
        <v>2.3466666666666667</v>
      </c>
      <c r="AD106" s="12">
        <f>8-勇者の攻撃!$U106/50</f>
        <v>6.04</v>
      </c>
    </row>
    <row r="107" spans="18:30" x14ac:dyDescent="0.2">
      <c r="R107" s="25">
        <v>99</v>
      </c>
      <c r="S107" s="22">
        <f t="shared" si="2"/>
        <v>1.6600003299999999</v>
      </c>
      <c r="U107" s="27">
        <v>99</v>
      </c>
      <c r="V107" s="5" t="str">
        <f>ROUND(SUM(1+U107/1.5),0)&amp;"～"&amp;SUM(3,U107)</f>
        <v>67～102</v>
      </c>
      <c r="W107" s="6">
        <f>SUM(10+U107*1.3)</f>
        <v>138.70000000000002</v>
      </c>
      <c r="X107" s="6">
        <f>SUM(20+U107*1.5)</f>
        <v>168.5</v>
      </c>
      <c r="Y107" s="20">
        <f>SUM(40+U107*3)</f>
        <v>337</v>
      </c>
      <c r="AA107" s="25">
        <v>99</v>
      </c>
      <c r="AB107" s="11">
        <f>2-勇者の攻撃!$U107/200</f>
        <v>1.5049999999999999</v>
      </c>
      <c r="AC107" s="18">
        <f>3-勇者の攻撃!$U107/150</f>
        <v>2.34</v>
      </c>
      <c r="AD107" s="12">
        <f>8-勇者の攻撃!$U107/50</f>
        <v>6.02</v>
      </c>
    </row>
    <row r="108" spans="18:30" x14ac:dyDescent="0.2">
      <c r="R108" s="25">
        <v>100</v>
      </c>
      <c r="S108" s="22">
        <f t="shared" si="2"/>
        <v>1.6666669999999999</v>
      </c>
      <c r="U108" s="15">
        <v>100</v>
      </c>
      <c r="V108" s="5" t="str">
        <f>ROUND(SUM(1+U108/1.5),0)&amp;"～"&amp;SUM(3,U108)</f>
        <v>68～103</v>
      </c>
      <c r="W108" s="6">
        <f>SUM(10+U108*1.3)</f>
        <v>140</v>
      </c>
      <c r="X108" s="6">
        <f>SUM(20+U108*1.5)</f>
        <v>170</v>
      </c>
      <c r="Y108" s="20">
        <f>SUM(40+U108*3)</f>
        <v>340</v>
      </c>
      <c r="AA108" s="25">
        <v>100</v>
      </c>
      <c r="AB108" s="11">
        <f>2-勇者の攻撃!$U108/200</f>
        <v>1.5</v>
      </c>
      <c r="AC108" s="18">
        <f>3-勇者の攻撃!$U108/150</f>
        <v>2.3333333333333335</v>
      </c>
      <c r="AD108" s="12">
        <f>8-勇者の攻撃!$U108/50</f>
        <v>6</v>
      </c>
    </row>
    <row r="109" spans="18:30" x14ac:dyDescent="0.2">
      <c r="R109" s="25">
        <v>101</v>
      </c>
      <c r="S109" s="22">
        <f t="shared" si="2"/>
        <v>1.6733336699999999</v>
      </c>
      <c r="U109" s="27">
        <v>101</v>
      </c>
      <c r="V109" s="5" t="str">
        <f>ROUND(SUM(1+U109/1.5),0)&amp;"～"&amp;SUM(3,U109)</f>
        <v>68～104</v>
      </c>
      <c r="W109" s="6">
        <f>SUM(10+U109*1.3)</f>
        <v>141.30000000000001</v>
      </c>
      <c r="X109" s="6">
        <f>SUM(20+U109*1.5)</f>
        <v>171.5</v>
      </c>
      <c r="Y109" s="20">
        <f>SUM(40+U109*3)</f>
        <v>343</v>
      </c>
      <c r="AA109" s="25">
        <v>101</v>
      </c>
      <c r="AB109" s="11">
        <f>2-勇者の攻撃!$U109/200</f>
        <v>1.4950000000000001</v>
      </c>
      <c r="AC109" s="18">
        <f>3-勇者の攻撃!$U109/150</f>
        <v>2.3266666666666667</v>
      </c>
      <c r="AD109" s="12">
        <f>8-勇者の攻撃!$U109/50</f>
        <v>5.98</v>
      </c>
    </row>
    <row r="110" spans="18:30" x14ac:dyDescent="0.2">
      <c r="R110" s="25">
        <v>102</v>
      </c>
      <c r="S110" s="22">
        <f t="shared" si="2"/>
        <v>1.6800003400000001</v>
      </c>
      <c r="U110" s="15">
        <v>102</v>
      </c>
      <c r="V110" s="5" t="str">
        <f>ROUND(SUM(1+U110/1.5),0)&amp;"～"&amp;SUM(3,U110)</f>
        <v>69～105</v>
      </c>
      <c r="W110" s="6">
        <f>SUM(10+U110*1.3)</f>
        <v>142.6</v>
      </c>
      <c r="X110" s="6">
        <f>SUM(20+U110*1.5)</f>
        <v>173</v>
      </c>
      <c r="Y110" s="20">
        <f>SUM(40+U110*3)</f>
        <v>346</v>
      </c>
      <c r="AA110" s="25">
        <v>102</v>
      </c>
      <c r="AB110" s="11">
        <f>2-勇者の攻撃!$U110/200</f>
        <v>1.49</v>
      </c>
      <c r="AC110" s="18">
        <f>3-勇者の攻撃!$U110/150</f>
        <v>2.3199999999999998</v>
      </c>
      <c r="AD110" s="12">
        <f>8-勇者の攻撃!$U110/50</f>
        <v>5.96</v>
      </c>
    </row>
    <row r="111" spans="18:30" x14ac:dyDescent="0.2">
      <c r="R111" s="25">
        <v>103</v>
      </c>
      <c r="S111" s="22">
        <f t="shared" si="2"/>
        <v>1.6866670100000001</v>
      </c>
      <c r="U111" s="27">
        <v>103</v>
      </c>
      <c r="V111" s="5" t="str">
        <f>ROUND(SUM(1+U111/1.5),0)&amp;"～"&amp;SUM(3,U111)</f>
        <v>70～106</v>
      </c>
      <c r="W111" s="6">
        <f>SUM(10+U111*1.3)</f>
        <v>143.9</v>
      </c>
      <c r="X111" s="6">
        <f>SUM(20+U111*1.5)</f>
        <v>174.5</v>
      </c>
      <c r="Y111" s="20">
        <f>SUM(40+U111*3)</f>
        <v>349</v>
      </c>
      <c r="AA111" s="25">
        <v>103</v>
      </c>
      <c r="AB111" s="11">
        <f>2-勇者の攻撃!$U111/200</f>
        <v>1.4849999999999999</v>
      </c>
      <c r="AC111" s="18">
        <f>3-勇者の攻撃!$U111/150</f>
        <v>2.3133333333333335</v>
      </c>
      <c r="AD111" s="12">
        <f>8-勇者の攻撃!$U111/50</f>
        <v>5.9399999999999995</v>
      </c>
    </row>
    <row r="112" spans="18:30" x14ac:dyDescent="0.2">
      <c r="R112" s="25">
        <v>104</v>
      </c>
      <c r="S112" s="22">
        <f t="shared" si="2"/>
        <v>1.6933336800000001</v>
      </c>
      <c r="U112" s="15">
        <v>104</v>
      </c>
      <c r="V112" s="5" t="str">
        <f>ROUND(SUM(1+U112/1.5),0)&amp;"～"&amp;SUM(3,U112)</f>
        <v>70～107</v>
      </c>
      <c r="W112" s="6">
        <f>SUM(10+U112*1.3)</f>
        <v>145.20000000000002</v>
      </c>
      <c r="X112" s="6">
        <f>SUM(20+U112*1.5)</f>
        <v>176</v>
      </c>
      <c r="Y112" s="20">
        <f>SUM(40+U112*3)</f>
        <v>352</v>
      </c>
      <c r="AA112" s="25">
        <v>104</v>
      </c>
      <c r="AB112" s="11">
        <f>2-勇者の攻撃!$U112/200</f>
        <v>1.48</v>
      </c>
      <c r="AC112" s="18">
        <f>3-勇者の攻撃!$U112/150</f>
        <v>2.3066666666666666</v>
      </c>
      <c r="AD112" s="12">
        <f>8-勇者の攻撃!$U112/50</f>
        <v>5.92</v>
      </c>
    </row>
    <row r="113" spans="18:30" x14ac:dyDescent="0.2">
      <c r="R113" s="25">
        <v>105</v>
      </c>
      <c r="S113" s="22">
        <f t="shared" si="2"/>
        <v>1.70000035</v>
      </c>
      <c r="U113" s="27">
        <v>105</v>
      </c>
      <c r="V113" s="5" t="str">
        <f>ROUND(SUM(1+U113/1.5),0)&amp;"～"&amp;SUM(3,U113)</f>
        <v>71～108</v>
      </c>
      <c r="W113" s="6">
        <f>SUM(10+U113*1.3)</f>
        <v>146.5</v>
      </c>
      <c r="X113" s="6">
        <f>SUM(20+U113*1.5)</f>
        <v>177.5</v>
      </c>
      <c r="Y113" s="20">
        <f>SUM(40+U113*3)</f>
        <v>355</v>
      </c>
      <c r="AA113" s="25">
        <v>105</v>
      </c>
      <c r="AB113" s="11">
        <f>2-勇者の攻撃!$U113/200</f>
        <v>1.4750000000000001</v>
      </c>
      <c r="AC113" s="18">
        <f>3-勇者の攻撃!$U113/150</f>
        <v>2.2999999999999998</v>
      </c>
      <c r="AD113" s="12">
        <f>8-勇者の攻撃!$U113/50</f>
        <v>5.9</v>
      </c>
    </row>
    <row r="114" spans="18:30" x14ac:dyDescent="0.2">
      <c r="R114" s="25">
        <v>106</v>
      </c>
      <c r="S114" s="22">
        <f t="shared" si="2"/>
        <v>1.70666702</v>
      </c>
      <c r="U114" s="15">
        <v>106</v>
      </c>
      <c r="V114" s="5" t="str">
        <f>ROUND(SUM(1+U114/1.5),0)&amp;"～"&amp;SUM(3,U114)</f>
        <v>72～109</v>
      </c>
      <c r="W114" s="6">
        <f>SUM(10+U114*1.3)</f>
        <v>147.80000000000001</v>
      </c>
      <c r="X114" s="6">
        <f>SUM(20+U114*1.5)</f>
        <v>179</v>
      </c>
      <c r="Y114" s="20">
        <f>SUM(40+U114*3)</f>
        <v>358</v>
      </c>
      <c r="AA114" s="25">
        <v>106</v>
      </c>
      <c r="AB114" s="11">
        <f>2-勇者の攻撃!$U114/200</f>
        <v>1.47</v>
      </c>
      <c r="AC114" s="18">
        <f>3-勇者の攻撃!$U114/150</f>
        <v>2.2933333333333334</v>
      </c>
      <c r="AD114" s="12">
        <f>8-勇者の攻撃!$U114/50</f>
        <v>5.88</v>
      </c>
    </row>
    <row r="115" spans="18:30" x14ac:dyDescent="0.2">
      <c r="R115" s="25">
        <v>107</v>
      </c>
      <c r="S115" s="22">
        <f t="shared" si="2"/>
        <v>1.71333369</v>
      </c>
      <c r="U115" s="27">
        <v>107</v>
      </c>
      <c r="V115" s="5" t="str">
        <f>ROUND(SUM(1+U115/1.5),0)&amp;"～"&amp;SUM(3,U115)</f>
        <v>72～110</v>
      </c>
      <c r="W115" s="6">
        <f>SUM(10+U115*1.3)</f>
        <v>149.1</v>
      </c>
      <c r="X115" s="6">
        <f>SUM(20+U115*1.5)</f>
        <v>180.5</v>
      </c>
      <c r="Y115" s="20">
        <f>SUM(40+U115*3)</f>
        <v>361</v>
      </c>
      <c r="AA115" s="25">
        <v>107</v>
      </c>
      <c r="AB115" s="11">
        <f>2-勇者の攻撃!$U115/200</f>
        <v>1.4649999999999999</v>
      </c>
      <c r="AC115" s="18">
        <f>3-勇者の攻撃!$U115/150</f>
        <v>2.2866666666666666</v>
      </c>
      <c r="AD115" s="12">
        <f>8-勇者の攻撃!$U115/50</f>
        <v>5.8599999999999994</v>
      </c>
    </row>
    <row r="116" spans="18:30" x14ac:dyDescent="0.2">
      <c r="R116" s="25">
        <v>108</v>
      </c>
      <c r="S116" s="22">
        <f t="shared" si="2"/>
        <v>1.72000036</v>
      </c>
      <c r="U116" s="15">
        <v>108</v>
      </c>
      <c r="V116" s="5" t="str">
        <f>ROUND(SUM(1+U116/1.5),0)&amp;"～"&amp;SUM(3,U116)</f>
        <v>73～111</v>
      </c>
      <c r="W116" s="6">
        <f>SUM(10+U116*1.3)</f>
        <v>150.4</v>
      </c>
      <c r="X116" s="6">
        <f>SUM(20+U116*1.5)</f>
        <v>182</v>
      </c>
      <c r="Y116" s="20">
        <f>SUM(40+U116*3)</f>
        <v>364</v>
      </c>
      <c r="AA116" s="25">
        <v>108</v>
      </c>
      <c r="AB116" s="11">
        <f>2-勇者の攻撃!$U116/200</f>
        <v>1.46</v>
      </c>
      <c r="AC116" s="18">
        <f>3-勇者の攻撃!$U116/150</f>
        <v>2.2800000000000002</v>
      </c>
      <c r="AD116" s="12">
        <f>8-勇者の攻撃!$U116/50</f>
        <v>5.84</v>
      </c>
    </row>
    <row r="117" spans="18:30" x14ac:dyDescent="0.2">
      <c r="R117" s="25">
        <v>109</v>
      </c>
      <c r="S117" s="22">
        <f t="shared" si="2"/>
        <v>1.72666703</v>
      </c>
      <c r="U117" s="27">
        <v>109</v>
      </c>
      <c r="V117" s="5" t="str">
        <f>ROUND(SUM(1+U117/1.5),0)&amp;"～"&amp;SUM(3,U117)</f>
        <v>74～112</v>
      </c>
      <c r="W117" s="6">
        <f>SUM(10+U117*1.3)</f>
        <v>151.70000000000002</v>
      </c>
      <c r="X117" s="6">
        <f>SUM(20+U117*1.5)</f>
        <v>183.5</v>
      </c>
      <c r="Y117" s="20">
        <f>SUM(40+U117*3)</f>
        <v>367</v>
      </c>
      <c r="AA117" s="25">
        <v>109</v>
      </c>
      <c r="AB117" s="11">
        <f>2-勇者の攻撃!$U117/200</f>
        <v>1.4550000000000001</v>
      </c>
      <c r="AC117" s="18">
        <f>3-勇者の攻撃!$U117/150</f>
        <v>2.2733333333333334</v>
      </c>
      <c r="AD117" s="12">
        <f>8-勇者の攻撃!$U117/50</f>
        <v>5.82</v>
      </c>
    </row>
    <row r="118" spans="18:30" x14ac:dyDescent="0.2">
      <c r="R118" s="25">
        <v>110</v>
      </c>
      <c r="S118" s="22">
        <f t="shared" si="2"/>
        <v>1.7333337000000002</v>
      </c>
      <c r="U118" s="15">
        <v>110</v>
      </c>
      <c r="V118" s="5" t="str">
        <f>ROUND(SUM(1+U118/1.5),0)&amp;"～"&amp;SUM(3,U118)</f>
        <v>74～113</v>
      </c>
      <c r="W118" s="6">
        <f>SUM(10+U118*1.3)</f>
        <v>153</v>
      </c>
      <c r="X118" s="6">
        <f>SUM(20+U118*1.5)</f>
        <v>185</v>
      </c>
      <c r="Y118" s="20">
        <f>SUM(40+U118*3)</f>
        <v>370</v>
      </c>
      <c r="AA118" s="25">
        <v>110</v>
      </c>
      <c r="AB118" s="11">
        <f>2-勇者の攻撃!$U118/200</f>
        <v>1.45</v>
      </c>
      <c r="AC118" s="18">
        <f>3-勇者の攻撃!$U118/150</f>
        <v>2.2666666666666666</v>
      </c>
      <c r="AD118" s="12">
        <f>8-勇者の攻撃!$U118/50</f>
        <v>5.8</v>
      </c>
    </row>
    <row r="119" spans="18:30" x14ac:dyDescent="0.2">
      <c r="R119" s="25">
        <v>111</v>
      </c>
      <c r="S119" s="22">
        <f t="shared" si="2"/>
        <v>1.7400003700000002</v>
      </c>
      <c r="U119" s="27">
        <v>111</v>
      </c>
      <c r="V119" s="5" t="str">
        <f>ROUND(SUM(1+U119/1.5),0)&amp;"～"&amp;SUM(3,U119)</f>
        <v>75～114</v>
      </c>
      <c r="W119" s="6">
        <f>SUM(10+U119*1.3)</f>
        <v>154.30000000000001</v>
      </c>
      <c r="X119" s="6">
        <f>SUM(20+U119*1.5)</f>
        <v>186.5</v>
      </c>
      <c r="Y119" s="20">
        <f>SUM(40+U119*3)</f>
        <v>373</v>
      </c>
      <c r="AA119" s="25">
        <v>111</v>
      </c>
      <c r="AB119" s="11">
        <f>2-勇者の攻撃!$U119/200</f>
        <v>1.4449999999999998</v>
      </c>
      <c r="AC119" s="18">
        <f>3-勇者の攻撃!$U119/150</f>
        <v>2.2599999999999998</v>
      </c>
      <c r="AD119" s="12">
        <f>8-勇者の攻撃!$U119/50</f>
        <v>5.7799999999999994</v>
      </c>
    </row>
    <row r="120" spans="18:30" x14ac:dyDescent="0.2">
      <c r="R120" s="25">
        <v>112</v>
      </c>
      <c r="S120" s="22">
        <f t="shared" si="2"/>
        <v>1.7466670400000002</v>
      </c>
      <c r="U120" s="15">
        <v>112</v>
      </c>
      <c r="V120" s="5" t="str">
        <f>ROUND(SUM(1+U120/1.5),0)&amp;"～"&amp;SUM(3,U120)</f>
        <v>76～115</v>
      </c>
      <c r="W120" s="6">
        <f>SUM(10+U120*1.3)</f>
        <v>155.6</v>
      </c>
      <c r="X120" s="6">
        <f>SUM(20+U120*1.5)</f>
        <v>188</v>
      </c>
      <c r="Y120" s="20">
        <f>SUM(40+U120*3)</f>
        <v>376</v>
      </c>
      <c r="AA120" s="25">
        <v>112</v>
      </c>
      <c r="AB120" s="11">
        <f>2-勇者の攻撃!$U120/200</f>
        <v>1.44</v>
      </c>
      <c r="AC120" s="18">
        <f>3-勇者の攻撃!$U120/150</f>
        <v>2.2533333333333334</v>
      </c>
      <c r="AD120" s="12">
        <f>8-勇者の攻撃!$U120/50</f>
        <v>5.76</v>
      </c>
    </row>
    <row r="121" spans="18:30" x14ac:dyDescent="0.2">
      <c r="R121" s="25">
        <v>113</v>
      </c>
      <c r="S121" s="22">
        <f t="shared" si="2"/>
        <v>1.7533337100000002</v>
      </c>
      <c r="U121" s="27">
        <v>113</v>
      </c>
      <c r="V121" s="5" t="str">
        <f>ROUND(SUM(1+U121/1.5),0)&amp;"～"&amp;SUM(3,U121)</f>
        <v>76～116</v>
      </c>
      <c r="W121" s="6">
        <f>SUM(10+U121*1.3)</f>
        <v>156.9</v>
      </c>
      <c r="X121" s="6">
        <f>SUM(20+U121*1.5)</f>
        <v>189.5</v>
      </c>
      <c r="Y121" s="20">
        <f>SUM(40+U121*3)</f>
        <v>379</v>
      </c>
      <c r="AA121" s="25">
        <v>113</v>
      </c>
      <c r="AB121" s="11">
        <f>2-勇者の攻撃!$U121/200</f>
        <v>1.4350000000000001</v>
      </c>
      <c r="AC121" s="18">
        <f>3-勇者の攻撃!$U121/150</f>
        <v>2.2466666666666666</v>
      </c>
      <c r="AD121" s="12">
        <f>8-勇者の攻撃!$U121/50</f>
        <v>5.74</v>
      </c>
    </row>
    <row r="122" spans="18:30" x14ac:dyDescent="0.2">
      <c r="R122" s="25">
        <v>114</v>
      </c>
      <c r="S122" s="22">
        <f t="shared" si="2"/>
        <v>1.7600003800000001</v>
      </c>
      <c r="U122" s="15">
        <v>114</v>
      </c>
      <c r="V122" s="5" t="str">
        <f>ROUND(SUM(1+U122/1.5),0)&amp;"～"&amp;SUM(3,U122)</f>
        <v>77～117</v>
      </c>
      <c r="W122" s="6">
        <f>SUM(10+U122*1.3)</f>
        <v>158.20000000000002</v>
      </c>
      <c r="X122" s="6">
        <f>SUM(20+U122*1.5)</f>
        <v>191</v>
      </c>
      <c r="Y122" s="20">
        <f>SUM(40+U122*3)</f>
        <v>382</v>
      </c>
      <c r="AA122" s="25">
        <v>114</v>
      </c>
      <c r="AB122" s="11">
        <f>2-勇者の攻撃!$U122/200</f>
        <v>1.4300000000000002</v>
      </c>
      <c r="AC122" s="18">
        <f>3-勇者の攻撃!$U122/150</f>
        <v>2.2400000000000002</v>
      </c>
      <c r="AD122" s="12">
        <f>8-勇者の攻撃!$U122/50</f>
        <v>5.7200000000000006</v>
      </c>
    </row>
    <row r="123" spans="18:30" x14ac:dyDescent="0.2">
      <c r="R123" s="25">
        <v>115</v>
      </c>
      <c r="S123" s="22">
        <f t="shared" si="2"/>
        <v>1.7666670500000001</v>
      </c>
      <c r="U123" s="27">
        <v>115</v>
      </c>
      <c r="V123" s="5" t="str">
        <f>ROUND(SUM(1+U123/1.5),0)&amp;"～"&amp;SUM(3,U123)</f>
        <v>78～118</v>
      </c>
      <c r="W123" s="6">
        <f>SUM(10+U123*1.3)</f>
        <v>159.5</v>
      </c>
      <c r="X123" s="6">
        <f>SUM(20+U123*1.5)</f>
        <v>192.5</v>
      </c>
      <c r="Y123" s="20">
        <f>SUM(40+U123*3)</f>
        <v>385</v>
      </c>
      <c r="AA123" s="25">
        <v>115</v>
      </c>
      <c r="AB123" s="11">
        <f>2-勇者の攻撃!$U123/200</f>
        <v>1.425</v>
      </c>
      <c r="AC123" s="18">
        <f>3-勇者の攻撃!$U123/150</f>
        <v>2.2333333333333334</v>
      </c>
      <c r="AD123" s="12">
        <f>8-勇者の攻撃!$U123/50</f>
        <v>5.7</v>
      </c>
    </row>
    <row r="124" spans="18:30" x14ac:dyDescent="0.2">
      <c r="R124" s="25">
        <v>116</v>
      </c>
      <c r="S124" s="22">
        <f t="shared" si="2"/>
        <v>1.7733337200000001</v>
      </c>
      <c r="U124" s="15">
        <v>116</v>
      </c>
      <c r="V124" s="5" t="str">
        <f>ROUND(SUM(1+U124/1.5),0)&amp;"～"&amp;SUM(3,U124)</f>
        <v>78～119</v>
      </c>
      <c r="W124" s="6">
        <f>SUM(10+U124*1.3)</f>
        <v>160.80000000000001</v>
      </c>
      <c r="X124" s="6">
        <f>SUM(20+U124*1.5)</f>
        <v>194</v>
      </c>
      <c r="Y124" s="20">
        <f>SUM(40+U124*3)</f>
        <v>388</v>
      </c>
      <c r="AA124" s="25">
        <v>116</v>
      </c>
      <c r="AB124" s="11">
        <f>2-勇者の攻撃!$U124/200</f>
        <v>1.42</v>
      </c>
      <c r="AC124" s="18">
        <f>3-勇者の攻撃!$U124/150</f>
        <v>2.2266666666666666</v>
      </c>
      <c r="AD124" s="12">
        <f>8-勇者の攻撃!$U124/50</f>
        <v>5.68</v>
      </c>
    </row>
    <row r="125" spans="18:30" x14ac:dyDescent="0.2">
      <c r="R125" s="25">
        <v>117</v>
      </c>
      <c r="S125" s="22">
        <f t="shared" si="2"/>
        <v>1.7800003900000001</v>
      </c>
      <c r="U125" s="27">
        <v>117</v>
      </c>
      <c r="V125" s="5" t="str">
        <f>ROUND(SUM(1+U125/1.5),0)&amp;"～"&amp;SUM(3,U125)</f>
        <v>79～120</v>
      </c>
      <c r="W125" s="6">
        <f>SUM(10+U125*1.3)</f>
        <v>162.1</v>
      </c>
      <c r="X125" s="6">
        <f>SUM(20+U125*1.5)</f>
        <v>195.5</v>
      </c>
      <c r="Y125" s="20">
        <f>SUM(40+U125*3)</f>
        <v>391</v>
      </c>
      <c r="AA125" s="25">
        <v>117</v>
      </c>
      <c r="AB125" s="11">
        <f>2-勇者の攻撃!$U125/200</f>
        <v>1.415</v>
      </c>
      <c r="AC125" s="18">
        <f>3-勇者の攻撃!$U125/150</f>
        <v>2.2199999999999998</v>
      </c>
      <c r="AD125" s="12">
        <f>8-勇者の攻撃!$U125/50</f>
        <v>5.66</v>
      </c>
    </row>
    <row r="126" spans="18:30" x14ac:dyDescent="0.2">
      <c r="R126" s="25">
        <v>118</v>
      </c>
      <c r="S126" s="22">
        <f t="shared" si="2"/>
        <v>1.7866670600000001</v>
      </c>
      <c r="U126" s="15">
        <v>118</v>
      </c>
      <c r="V126" s="5" t="str">
        <f>ROUND(SUM(1+U126/1.5),0)&amp;"～"&amp;SUM(3,U126)</f>
        <v>80～121</v>
      </c>
      <c r="W126" s="6">
        <f>SUM(10+U126*1.3)</f>
        <v>163.4</v>
      </c>
      <c r="X126" s="6">
        <f>SUM(20+U126*1.5)</f>
        <v>197</v>
      </c>
      <c r="Y126" s="20">
        <f>SUM(40+U126*3)</f>
        <v>394</v>
      </c>
      <c r="AA126" s="25">
        <v>118</v>
      </c>
      <c r="AB126" s="11">
        <f>2-勇者の攻撃!$U126/200</f>
        <v>1.4100000000000001</v>
      </c>
      <c r="AC126" s="18">
        <f>3-勇者の攻撃!$U126/150</f>
        <v>2.2133333333333334</v>
      </c>
      <c r="AD126" s="12">
        <f>8-勇者の攻撃!$U126/50</f>
        <v>5.6400000000000006</v>
      </c>
    </row>
    <row r="127" spans="18:30" x14ac:dyDescent="0.2">
      <c r="R127" s="25">
        <v>119</v>
      </c>
      <c r="S127" s="22">
        <f t="shared" si="2"/>
        <v>1.7933337300000001</v>
      </c>
      <c r="U127" s="27">
        <v>119</v>
      </c>
      <c r="V127" s="5" t="str">
        <f>ROUND(SUM(1+U127/1.5),0)&amp;"～"&amp;SUM(3,U127)</f>
        <v>80～122</v>
      </c>
      <c r="W127" s="6">
        <f>SUM(10+U127*1.3)</f>
        <v>164.70000000000002</v>
      </c>
      <c r="X127" s="6">
        <f>SUM(20+U127*1.5)</f>
        <v>198.5</v>
      </c>
      <c r="Y127" s="20">
        <f>SUM(40+U127*3)</f>
        <v>397</v>
      </c>
      <c r="AA127" s="25">
        <v>119</v>
      </c>
      <c r="AB127" s="11">
        <f>2-勇者の攻撃!$U127/200</f>
        <v>1.405</v>
      </c>
      <c r="AC127" s="18">
        <f>3-勇者の攻撃!$U127/150</f>
        <v>2.2066666666666666</v>
      </c>
      <c r="AD127" s="12">
        <f>8-勇者の攻撃!$U127/50</f>
        <v>5.62</v>
      </c>
    </row>
    <row r="128" spans="18:30" x14ac:dyDescent="0.2">
      <c r="R128" s="25">
        <v>120</v>
      </c>
      <c r="S128" s="22">
        <f t="shared" si="2"/>
        <v>1.8000004000000001</v>
      </c>
      <c r="U128" s="15">
        <v>120</v>
      </c>
      <c r="V128" s="5" t="str">
        <f>ROUND(SUM(1+U128/1.5),0)&amp;"～"&amp;SUM(3,U128)</f>
        <v>81～123</v>
      </c>
      <c r="W128" s="6">
        <f>SUM(10+U128*1.3)</f>
        <v>166</v>
      </c>
      <c r="X128" s="6">
        <f>SUM(20+U128*1.5)</f>
        <v>200</v>
      </c>
      <c r="Y128" s="20">
        <f>SUM(40+U128*3)</f>
        <v>400</v>
      </c>
      <c r="AA128" s="25">
        <v>120</v>
      </c>
      <c r="AB128" s="11">
        <f>2-勇者の攻撃!$U128/200</f>
        <v>1.4</v>
      </c>
      <c r="AC128" s="18">
        <f>3-勇者の攻撃!$U128/150</f>
        <v>2.2000000000000002</v>
      </c>
      <c r="AD128" s="12">
        <f>8-勇者の攻撃!$U128/50</f>
        <v>5.6</v>
      </c>
    </row>
    <row r="129" spans="18:30" x14ac:dyDescent="0.2">
      <c r="R129" s="25">
        <v>121</v>
      </c>
      <c r="S129" s="22">
        <f t="shared" si="2"/>
        <v>1.80666707</v>
      </c>
      <c r="U129" s="27">
        <v>121</v>
      </c>
      <c r="V129" s="5" t="str">
        <f>ROUND(SUM(1+U129/1.5),0)&amp;"～"&amp;SUM(3,U129)</f>
        <v>82～124</v>
      </c>
      <c r="W129" s="6">
        <f>SUM(10+U129*1.3)</f>
        <v>167.3</v>
      </c>
      <c r="X129" s="6">
        <f>SUM(20+U129*1.5)</f>
        <v>201.5</v>
      </c>
      <c r="Y129" s="20">
        <f>SUM(40+U129*3)</f>
        <v>403</v>
      </c>
      <c r="AA129" s="25">
        <v>121</v>
      </c>
      <c r="AB129" s="11">
        <f>2-勇者の攻撃!$U129/200</f>
        <v>1.395</v>
      </c>
      <c r="AC129" s="18">
        <f>3-勇者の攻撃!$U129/150</f>
        <v>2.1933333333333334</v>
      </c>
      <c r="AD129" s="12">
        <f>8-勇者の攻撃!$U129/50</f>
        <v>5.58</v>
      </c>
    </row>
    <row r="130" spans="18:30" x14ac:dyDescent="0.2">
      <c r="R130" s="25">
        <v>122</v>
      </c>
      <c r="S130" s="22">
        <f t="shared" si="2"/>
        <v>1.81333374</v>
      </c>
      <c r="U130" s="15">
        <v>122</v>
      </c>
      <c r="V130" s="5" t="str">
        <f>ROUND(SUM(1+U130/1.5),0)&amp;"～"&amp;SUM(3,U130)</f>
        <v>82～125</v>
      </c>
      <c r="W130" s="6">
        <f>SUM(10+U130*1.3)</f>
        <v>168.6</v>
      </c>
      <c r="X130" s="6">
        <f>SUM(20+U130*1.5)</f>
        <v>203</v>
      </c>
      <c r="Y130" s="20">
        <f>SUM(40+U130*3)</f>
        <v>406</v>
      </c>
      <c r="AA130" s="25">
        <v>122</v>
      </c>
      <c r="AB130" s="11">
        <f>2-勇者の攻撃!$U130/200</f>
        <v>1.3900000000000001</v>
      </c>
      <c r="AC130" s="18">
        <f>3-勇者の攻撃!$U130/150</f>
        <v>2.1866666666666665</v>
      </c>
      <c r="AD130" s="12">
        <f>8-勇者の攻撃!$U130/50</f>
        <v>5.5600000000000005</v>
      </c>
    </row>
    <row r="131" spans="18:30" x14ac:dyDescent="0.2">
      <c r="R131" s="25">
        <v>123</v>
      </c>
      <c r="S131" s="22">
        <f t="shared" si="2"/>
        <v>1.82000041</v>
      </c>
      <c r="U131" s="27">
        <v>123</v>
      </c>
      <c r="V131" s="5" t="str">
        <f>ROUND(SUM(1+U131/1.5),0)&amp;"～"&amp;SUM(3,U131)</f>
        <v>83～126</v>
      </c>
      <c r="W131" s="6">
        <f>SUM(10+U131*1.3)</f>
        <v>169.9</v>
      </c>
      <c r="X131" s="6">
        <f>SUM(20+U131*1.5)</f>
        <v>204.5</v>
      </c>
      <c r="Y131" s="20">
        <f>SUM(40+U131*3)</f>
        <v>409</v>
      </c>
      <c r="AA131" s="25">
        <v>123</v>
      </c>
      <c r="AB131" s="11">
        <f>2-勇者の攻撃!$U131/200</f>
        <v>1.385</v>
      </c>
      <c r="AC131" s="18">
        <f>3-勇者の攻撃!$U131/150</f>
        <v>2.1800000000000002</v>
      </c>
      <c r="AD131" s="12">
        <f>8-勇者の攻撃!$U131/50</f>
        <v>5.54</v>
      </c>
    </row>
    <row r="132" spans="18:30" x14ac:dyDescent="0.2">
      <c r="R132" s="25">
        <v>124</v>
      </c>
      <c r="S132" s="22">
        <f t="shared" si="2"/>
        <v>1.82666708</v>
      </c>
      <c r="U132" s="15">
        <v>124</v>
      </c>
      <c r="V132" s="5" t="str">
        <f>ROUND(SUM(1+U132/1.5),0)&amp;"～"&amp;SUM(3,U132)</f>
        <v>84～127</v>
      </c>
      <c r="W132" s="6">
        <f>SUM(10+U132*1.3)</f>
        <v>171.20000000000002</v>
      </c>
      <c r="X132" s="6">
        <f>SUM(20+U132*1.5)</f>
        <v>206</v>
      </c>
      <c r="Y132" s="20">
        <f>SUM(40+U132*3)</f>
        <v>412</v>
      </c>
      <c r="AA132" s="25">
        <v>124</v>
      </c>
      <c r="AB132" s="11">
        <f>2-勇者の攻撃!$U132/200</f>
        <v>1.38</v>
      </c>
      <c r="AC132" s="18">
        <f>3-勇者の攻撃!$U132/150</f>
        <v>2.1733333333333333</v>
      </c>
      <c r="AD132" s="12">
        <f>8-勇者の攻撃!$U132/50</f>
        <v>5.52</v>
      </c>
    </row>
    <row r="133" spans="18:30" x14ac:dyDescent="0.2">
      <c r="R133" s="25">
        <v>125</v>
      </c>
      <c r="S133" s="22">
        <f t="shared" si="2"/>
        <v>1.83333375</v>
      </c>
      <c r="U133" s="27">
        <v>125</v>
      </c>
      <c r="V133" s="5" t="str">
        <f>ROUND(SUM(1+U133/1.5),0)&amp;"～"&amp;SUM(3,U133)</f>
        <v>84～128</v>
      </c>
      <c r="W133" s="6">
        <f>SUM(10+U133*1.3)</f>
        <v>172.5</v>
      </c>
      <c r="X133" s="6">
        <f>SUM(20+U133*1.5)</f>
        <v>207.5</v>
      </c>
      <c r="Y133" s="20">
        <f>SUM(40+U133*3)</f>
        <v>415</v>
      </c>
      <c r="AA133" s="25">
        <v>125</v>
      </c>
      <c r="AB133" s="11">
        <f>2-勇者の攻撃!$U133/200</f>
        <v>1.375</v>
      </c>
      <c r="AC133" s="18">
        <f>3-勇者の攻撃!$U133/150</f>
        <v>2.1666666666666665</v>
      </c>
      <c r="AD133" s="12">
        <f>8-勇者の攻撃!$U133/50</f>
        <v>5.5</v>
      </c>
    </row>
    <row r="134" spans="18:30" x14ac:dyDescent="0.2">
      <c r="R134" s="25">
        <v>126</v>
      </c>
      <c r="S134" s="22">
        <f t="shared" si="2"/>
        <v>1.84000042</v>
      </c>
      <c r="U134" s="15">
        <v>126</v>
      </c>
      <c r="V134" s="5" t="str">
        <f>ROUND(SUM(1+U134/1.5),0)&amp;"～"&amp;SUM(3,U134)</f>
        <v>85～129</v>
      </c>
      <c r="W134" s="6">
        <f>SUM(10+U134*1.3)</f>
        <v>173.8</v>
      </c>
      <c r="X134" s="6">
        <f>SUM(20+U134*1.5)</f>
        <v>209</v>
      </c>
      <c r="Y134" s="20">
        <f>SUM(40+U134*3)</f>
        <v>418</v>
      </c>
      <c r="AA134" s="25">
        <v>126</v>
      </c>
      <c r="AB134" s="11">
        <f>2-勇者の攻撃!$U134/200</f>
        <v>1.37</v>
      </c>
      <c r="AC134" s="18">
        <f>3-勇者の攻撃!$U134/150</f>
        <v>2.16</v>
      </c>
      <c r="AD134" s="12">
        <f>8-勇者の攻撃!$U134/50</f>
        <v>5.48</v>
      </c>
    </row>
    <row r="135" spans="18:30" x14ac:dyDescent="0.2">
      <c r="R135" s="25">
        <v>127</v>
      </c>
      <c r="S135" s="22">
        <f t="shared" si="2"/>
        <v>1.84666709</v>
      </c>
      <c r="U135" s="27">
        <v>127</v>
      </c>
      <c r="V135" s="5" t="str">
        <f>ROUND(SUM(1+U135/1.5),0)&amp;"～"&amp;SUM(3,U135)</f>
        <v>86～130</v>
      </c>
      <c r="W135" s="6">
        <f>SUM(10+U135*1.3)</f>
        <v>175.1</v>
      </c>
      <c r="X135" s="6">
        <f>SUM(20+U135*1.5)</f>
        <v>210.5</v>
      </c>
      <c r="Y135" s="20">
        <f>SUM(40+U135*3)</f>
        <v>421</v>
      </c>
      <c r="AA135" s="25">
        <v>127</v>
      </c>
      <c r="AB135" s="11">
        <f>2-勇者の攻撃!$U135/200</f>
        <v>1.365</v>
      </c>
      <c r="AC135" s="18">
        <f>3-勇者の攻撃!$U135/150</f>
        <v>2.1533333333333333</v>
      </c>
      <c r="AD135" s="12">
        <f>8-勇者の攻撃!$U135/50</f>
        <v>5.46</v>
      </c>
    </row>
    <row r="136" spans="18:30" x14ac:dyDescent="0.2">
      <c r="R136" s="25">
        <v>128</v>
      </c>
      <c r="S136" s="22">
        <f t="shared" si="2"/>
        <v>1.8533337599999999</v>
      </c>
      <c r="U136" s="15">
        <v>128</v>
      </c>
      <c r="V136" s="5" t="str">
        <f>ROUND(SUM(1+U136/1.5),0)&amp;"～"&amp;SUM(3,U136)</f>
        <v>86～131</v>
      </c>
      <c r="W136" s="6">
        <f>SUM(10+U136*1.3)</f>
        <v>176.4</v>
      </c>
      <c r="X136" s="6">
        <f>SUM(20+U136*1.5)</f>
        <v>212</v>
      </c>
      <c r="Y136" s="20">
        <f>SUM(40+U136*3)</f>
        <v>424</v>
      </c>
      <c r="AA136" s="25">
        <v>128</v>
      </c>
      <c r="AB136" s="11">
        <f>2-勇者の攻撃!$U136/200</f>
        <v>1.3599999999999999</v>
      </c>
      <c r="AC136" s="18">
        <f>3-勇者の攻撃!$U136/150</f>
        <v>2.1466666666666665</v>
      </c>
      <c r="AD136" s="12">
        <f>8-勇者の攻撃!$U136/50</f>
        <v>5.4399999999999995</v>
      </c>
    </row>
    <row r="137" spans="18:30" x14ac:dyDescent="0.2">
      <c r="R137" s="25">
        <v>129</v>
      </c>
      <c r="S137" s="22">
        <f t="shared" ref="S137:S200" si="3">SUM(1,0.00666667*R137)</f>
        <v>1.8600004299999999</v>
      </c>
      <c r="U137" s="27">
        <v>129</v>
      </c>
      <c r="V137" s="5" t="str">
        <f>ROUND(SUM(1+U137/1.5),0)&amp;"～"&amp;SUM(3,U137)</f>
        <v>87～132</v>
      </c>
      <c r="W137" s="6">
        <f>SUM(10+U137*1.3)</f>
        <v>177.70000000000002</v>
      </c>
      <c r="X137" s="6">
        <f>SUM(20+U137*1.5)</f>
        <v>213.5</v>
      </c>
      <c r="Y137" s="20">
        <f>SUM(40+U137*3)</f>
        <v>427</v>
      </c>
      <c r="AA137" s="25">
        <v>129</v>
      </c>
      <c r="AB137" s="11">
        <f>2-勇者の攻撃!$U137/200</f>
        <v>1.355</v>
      </c>
      <c r="AC137" s="18">
        <f>3-勇者の攻撃!$U137/150</f>
        <v>2.14</v>
      </c>
      <c r="AD137" s="12">
        <f>8-勇者の攻撃!$U137/50</f>
        <v>5.42</v>
      </c>
    </row>
    <row r="138" spans="18:30" x14ac:dyDescent="0.2">
      <c r="R138" s="25">
        <v>130</v>
      </c>
      <c r="S138" s="22">
        <f t="shared" si="3"/>
        <v>1.8666670999999999</v>
      </c>
      <c r="U138" s="15">
        <v>130</v>
      </c>
      <c r="V138" s="5" t="str">
        <f>ROUND(SUM(1+U138/1.5),0)&amp;"～"&amp;SUM(3,U138)</f>
        <v>88～133</v>
      </c>
      <c r="W138" s="6">
        <f>SUM(10+U138*1.3)</f>
        <v>179</v>
      </c>
      <c r="X138" s="6">
        <f>SUM(20+U138*1.5)</f>
        <v>215</v>
      </c>
      <c r="Y138" s="20">
        <f>SUM(40+U138*3)</f>
        <v>430</v>
      </c>
      <c r="AA138" s="25">
        <v>130</v>
      </c>
      <c r="AB138" s="11">
        <f>2-勇者の攻撃!$U138/200</f>
        <v>1.35</v>
      </c>
      <c r="AC138" s="18">
        <f>3-勇者の攻撃!$U138/150</f>
        <v>2.1333333333333333</v>
      </c>
      <c r="AD138" s="12">
        <f>8-勇者の攻撃!$U138/50</f>
        <v>5.4</v>
      </c>
    </row>
    <row r="139" spans="18:30" x14ac:dyDescent="0.2">
      <c r="R139" s="25">
        <v>131</v>
      </c>
      <c r="S139" s="22">
        <f t="shared" si="3"/>
        <v>1.8733337699999999</v>
      </c>
      <c r="U139" s="27">
        <v>131</v>
      </c>
      <c r="V139" s="5" t="str">
        <f>ROUND(SUM(1+U139/1.5),0)&amp;"～"&amp;SUM(3,U139)</f>
        <v>88～134</v>
      </c>
      <c r="W139" s="6">
        <f>SUM(10+U139*1.3)</f>
        <v>180.3</v>
      </c>
      <c r="X139" s="6">
        <f>SUM(20+U139*1.5)</f>
        <v>216.5</v>
      </c>
      <c r="Y139" s="20">
        <f>SUM(40+U139*3)</f>
        <v>433</v>
      </c>
      <c r="AA139" s="25">
        <v>131</v>
      </c>
      <c r="AB139" s="11">
        <f>2-勇者の攻撃!$U139/200</f>
        <v>1.345</v>
      </c>
      <c r="AC139" s="18">
        <f>3-勇者の攻撃!$U139/150</f>
        <v>2.1266666666666669</v>
      </c>
      <c r="AD139" s="12">
        <f>8-勇者の攻撃!$U139/50</f>
        <v>5.38</v>
      </c>
    </row>
    <row r="140" spans="18:30" x14ac:dyDescent="0.2">
      <c r="R140" s="25">
        <v>132</v>
      </c>
      <c r="S140" s="22">
        <f t="shared" si="3"/>
        <v>1.8800004400000001</v>
      </c>
      <c r="U140" s="15">
        <v>132</v>
      </c>
      <c r="V140" s="5" t="str">
        <f>ROUND(SUM(1+U140/1.5),0)&amp;"～"&amp;SUM(3,U140)</f>
        <v>89～135</v>
      </c>
      <c r="W140" s="6">
        <f>SUM(10+U140*1.3)</f>
        <v>181.6</v>
      </c>
      <c r="X140" s="6">
        <f>SUM(20+U140*1.5)</f>
        <v>218</v>
      </c>
      <c r="Y140" s="20">
        <f>SUM(40+U140*3)</f>
        <v>436</v>
      </c>
      <c r="AA140" s="25">
        <v>132</v>
      </c>
      <c r="AB140" s="11">
        <f>2-勇者の攻撃!$U140/200</f>
        <v>1.3399999999999999</v>
      </c>
      <c r="AC140" s="18">
        <f>3-勇者の攻撃!$U140/150</f>
        <v>2.12</v>
      </c>
      <c r="AD140" s="12">
        <f>8-勇者の攻撃!$U140/50</f>
        <v>5.3599999999999994</v>
      </c>
    </row>
    <row r="141" spans="18:30" x14ac:dyDescent="0.2">
      <c r="R141" s="25">
        <v>133</v>
      </c>
      <c r="S141" s="22">
        <f t="shared" si="3"/>
        <v>1.8866671100000001</v>
      </c>
      <c r="U141" s="27">
        <v>133</v>
      </c>
      <c r="V141" s="5" t="str">
        <f>ROUND(SUM(1+U141/1.5),0)&amp;"～"&amp;SUM(3,U141)</f>
        <v>90～136</v>
      </c>
      <c r="W141" s="6">
        <f>SUM(10+U141*1.3)</f>
        <v>182.9</v>
      </c>
      <c r="X141" s="6">
        <f>SUM(20+U141*1.5)</f>
        <v>219.5</v>
      </c>
      <c r="Y141" s="20">
        <f>SUM(40+U141*3)</f>
        <v>439</v>
      </c>
      <c r="AA141" s="25">
        <v>133</v>
      </c>
      <c r="AB141" s="11">
        <f>2-勇者の攻撃!$U141/200</f>
        <v>1.335</v>
      </c>
      <c r="AC141" s="18">
        <f>3-勇者の攻撃!$U141/150</f>
        <v>2.1133333333333333</v>
      </c>
      <c r="AD141" s="12">
        <f>8-勇者の攻撃!$U141/50</f>
        <v>5.34</v>
      </c>
    </row>
    <row r="142" spans="18:30" x14ac:dyDescent="0.2">
      <c r="R142" s="25">
        <v>134</v>
      </c>
      <c r="S142" s="22">
        <f t="shared" si="3"/>
        <v>1.8933337800000001</v>
      </c>
      <c r="U142" s="15">
        <v>134</v>
      </c>
      <c r="V142" s="5" t="str">
        <f>ROUND(SUM(1+U142/1.5),0)&amp;"～"&amp;SUM(3,U142)</f>
        <v>90～137</v>
      </c>
      <c r="W142" s="6">
        <f>SUM(10+U142*1.3)</f>
        <v>184.20000000000002</v>
      </c>
      <c r="X142" s="6">
        <f>SUM(20+U142*1.5)</f>
        <v>221</v>
      </c>
      <c r="Y142" s="20">
        <f>SUM(40+U142*3)</f>
        <v>442</v>
      </c>
      <c r="AA142" s="25">
        <v>134</v>
      </c>
      <c r="AB142" s="11">
        <f>2-勇者の攻撃!$U142/200</f>
        <v>1.33</v>
      </c>
      <c r="AC142" s="18">
        <f>3-勇者の攻撃!$U142/150</f>
        <v>2.1066666666666665</v>
      </c>
      <c r="AD142" s="12">
        <f>8-勇者の攻撃!$U142/50</f>
        <v>5.32</v>
      </c>
    </row>
    <row r="143" spans="18:30" x14ac:dyDescent="0.2">
      <c r="R143" s="25">
        <v>135</v>
      </c>
      <c r="S143" s="22">
        <f t="shared" si="3"/>
        <v>1.9000004500000001</v>
      </c>
      <c r="U143" s="27">
        <v>135</v>
      </c>
      <c r="V143" s="5" t="str">
        <f>ROUND(SUM(1+U143/1.5),0)&amp;"～"&amp;SUM(3,U143)</f>
        <v>91～138</v>
      </c>
      <c r="W143" s="6">
        <f>SUM(10+U143*1.3)</f>
        <v>185.5</v>
      </c>
      <c r="X143" s="6">
        <f>SUM(20+U143*1.5)</f>
        <v>222.5</v>
      </c>
      <c r="Y143" s="20">
        <f>SUM(40+U143*3)</f>
        <v>445</v>
      </c>
      <c r="AA143" s="25">
        <v>135</v>
      </c>
      <c r="AB143" s="11">
        <f>2-勇者の攻撃!$U143/200</f>
        <v>1.325</v>
      </c>
      <c r="AC143" s="18">
        <f>3-勇者の攻撃!$U143/150</f>
        <v>2.1</v>
      </c>
      <c r="AD143" s="12">
        <f>8-勇者の攻撃!$U143/50</f>
        <v>5.3</v>
      </c>
    </row>
    <row r="144" spans="18:30" x14ac:dyDescent="0.2">
      <c r="R144" s="25">
        <v>136</v>
      </c>
      <c r="S144" s="22">
        <f t="shared" si="3"/>
        <v>1.90666712</v>
      </c>
      <c r="U144" s="15">
        <v>136</v>
      </c>
      <c r="V144" s="5" t="str">
        <f>ROUND(SUM(1+U144/1.5),0)&amp;"～"&amp;SUM(3,U144)</f>
        <v>92～139</v>
      </c>
      <c r="W144" s="6">
        <f>SUM(10+U144*1.3)</f>
        <v>186.8</v>
      </c>
      <c r="X144" s="6">
        <f>SUM(20+U144*1.5)</f>
        <v>224</v>
      </c>
      <c r="Y144" s="20">
        <f>SUM(40+U144*3)</f>
        <v>448</v>
      </c>
      <c r="AA144" s="25">
        <v>136</v>
      </c>
      <c r="AB144" s="11">
        <f>2-勇者の攻撃!$U144/200</f>
        <v>1.3199999999999998</v>
      </c>
      <c r="AC144" s="18">
        <f>3-勇者の攻撃!$U144/150</f>
        <v>2.0933333333333333</v>
      </c>
      <c r="AD144" s="12">
        <f>8-勇者の攻撃!$U144/50</f>
        <v>5.2799999999999994</v>
      </c>
    </row>
    <row r="145" spans="18:30" x14ac:dyDescent="0.2">
      <c r="R145" s="25">
        <v>137</v>
      </c>
      <c r="S145" s="22">
        <f t="shared" si="3"/>
        <v>1.91333379</v>
      </c>
      <c r="U145" s="27">
        <v>137</v>
      </c>
      <c r="V145" s="5" t="str">
        <f>ROUND(SUM(1+U145/1.5),0)&amp;"～"&amp;SUM(3,U145)</f>
        <v>92～140</v>
      </c>
      <c r="W145" s="6">
        <f>SUM(10+U145*1.3)</f>
        <v>188.1</v>
      </c>
      <c r="X145" s="6">
        <f>SUM(20+U145*1.5)</f>
        <v>225.5</v>
      </c>
      <c r="Y145" s="20">
        <f>SUM(40+U145*3)</f>
        <v>451</v>
      </c>
      <c r="AA145" s="25">
        <v>137</v>
      </c>
      <c r="AB145" s="11">
        <f>2-勇者の攻撃!$U145/200</f>
        <v>1.3149999999999999</v>
      </c>
      <c r="AC145" s="18">
        <f>3-勇者の攻撃!$U145/150</f>
        <v>2.0866666666666669</v>
      </c>
      <c r="AD145" s="12">
        <f>8-勇者の攻撃!$U145/50</f>
        <v>5.26</v>
      </c>
    </row>
    <row r="146" spans="18:30" x14ac:dyDescent="0.2">
      <c r="R146" s="25">
        <v>138</v>
      </c>
      <c r="S146" s="22">
        <f t="shared" si="3"/>
        <v>1.92000046</v>
      </c>
      <c r="U146" s="15">
        <v>138</v>
      </c>
      <c r="V146" s="5" t="str">
        <f>ROUND(SUM(1+U146/1.5),0)&amp;"～"&amp;SUM(3,U146)</f>
        <v>93～141</v>
      </c>
      <c r="W146" s="6">
        <f>SUM(10+U146*1.3)</f>
        <v>189.4</v>
      </c>
      <c r="X146" s="6">
        <f>SUM(20+U146*1.5)</f>
        <v>227</v>
      </c>
      <c r="Y146" s="20">
        <f>SUM(40+U146*3)</f>
        <v>454</v>
      </c>
      <c r="AA146" s="25">
        <v>138</v>
      </c>
      <c r="AB146" s="11">
        <f>2-勇者の攻撃!$U146/200</f>
        <v>1.31</v>
      </c>
      <c r="AC146" s="18">
        <f>3-勇者の攻撃!$U146/150</f>
        <v>2.08</v>
      </c>
      <c r="AD146" s="12">
        <f>8-勇者の攻撃!$U146/50</f>
        <v>5.24</v>
      </c>
    </row>
    <row r="147" spans="18:30" x14ac:dyDescent="0.2">
      <c r="R147" s="25">
        <v>139</v>
      </c>
      <c r="S147" s="22">
        <f t="shared" si="3"/>
        <v>1.92666713</v>
      </c>
      <c r="U147" s="27">
        <v>139</v>
      </c>
      <c r="V147" s="5" t="str">
        <f>ROUND(SUM(1+U147/1.5),0)&amp;"～"&amp;SUM(3,U147)</f>
        <v>94～142</v>
      </c>
      <c r="W147" s="6">
        <f>SUM(10+U147*1.3)</f>
        <v>190.70000000000002</v>
      </c>
      <c r="X147" s="6">
        <f>SUM(20+U147*1.5)</f>
        <v>228.5</v>
      </c>
      <c r="Y147" s="20">
        <f>SUM(40+U147*3)</f>
        <v>457</v>
      </c>
      <c r="AA147" s="25">
        <v>139</v>
      </c>
      <c r="AB147" s="11">
        <f>2-勇者の攻撃!$U147/200</f>
        <v>1.3050000000000002</v>
      </c>
      <c r="AC147" s="18">
        <f>3-勇者の攻撃!$U147/150</f>
        <v>2.0733333333333333</v>
      </c>
      <c r="AD147" s="12">
        <f>8-勇者の攻撃!$U147/50</f>
        <v>5.2200000000000006</v>
      </c>
    </row>
    <row r="148" spans="18:30" x14ac:dyDescent="0.2">
      <c r="R148" s="25">
        <v>140</v>
      </c>
      <c r="S148" s="22">
        <f t="shared" si="3"/>
        <v>1.9333338000000002</v>
      </c>
      <c r="U148" s="15">
        <v>140</v>
      </c>
      <c r="V148" s="5" t="str">
        <f>ROUND(SUM(1+U148/1.5),0)&amp;"～"&amp;SUM(3,U148)</f>
        <v>94～143</v>
      </c>
      <c r="W148" s="6">
        <f>SUM(10+U148*1.3)</f>
        <v>192</v>
      </c>
      <c r="X148" s="6">
        <f>SUM(20+U148*1.5)</f>
        <v>230</v>
      </c>
      <c r="Y148" s="20">
        <f>SUM(40+U148*3)</f>
        <v>460</v>
      </c>
      <c r="AA148" s="25">
        <v>140</v>
      </c>
      <c r="AB148" s="11">
        <f>2-勇者の攻撃!$U148/200</f>
        <v>1.3</v>
      </c>
      <c r="AC148" s="18">
        <f>3-勇者の攻撃!$U148/150</f>
        <v>2.0666666666666664</v>
      </c>
      <c r="AD148" s="12">
        <f>8-勇者の攻撃!$U148/50</f>
        <v>5.2</v>
      </c>
    </row>
    <row r="149" spans="18:30" x14ac:dyDescent="0.2">
      <c r="R149" s="25">
        <v>141</v>
      </c>
      <c r="S149" s="22">
        <f t="shared" si="3"/>
        <v>1.9400004700000002</v>
      </c>
      <c r="U149" s="27">
        <v>141</v>
      </c>
      <c r="V149" s="5" t="str">
        <f>ROUND(SUM(1+U149/1.5),0)&amp;"～"&amp;SUM(3,U149)</f>
        <v>95～144</v>
      </c>
      <c r="W149" s="6">
        <f>SUM(10+U149*1.3)</f>
        <v>193.3</v>
      </c>
      <c r="X149" s="6">
        <f>SUM(20+U149*1.5)</f>
        <v>231.5</v>
      </c>
      <c r="Y149" s="20">
        <f>SUM(40+U149*3)</f>
        <v>463</v>
      </c>
      <c r="AA149" s="25">
        <v>141</v>
      </c>
      <c r="AB149" s="11">
        <f>2-勇者の攻撃!$U149/200</f>
        <v>1.2949999999999999</v>
      </c>
      <c r="AC149" s="18">
        <f>3-勇者の攻撃!$U149/150</f>
        <v>2.06</v>
      </c>
      <c r="AD149" s="12">
        <f>8-勇者の攻撃!$U149/50</f>
        <v>5.18</v>
      </c>
    </row>
    <row r="150" spans="18:30" x14ac:dyDescent="0.2">
      <c r="R150" s="25">
        <v>142</v>
      </c>
      <c r="S150" s="22">
        <f t="shared" si="3"/>
        <v>1.9466671400000002</v>
      </c>
      <c r="U150" s="15">
        <v>142</v>
      </c>
      <c r="V150" s="5" t="str">
        <f>ROUND(SUM(1+U150/1.5),0)&amp;"～"&amp;SUM(3,U150)</f>
        <v>96～145</v>
      </c>
      <c r="W150" s="6">
        <f>SUM(10+U150*1.3)</f>
        <v>194.6</v>
      </c>
      <c r="X150" s="6">
        <f>SUM(20+U150*1.5)</f>
        <v>233</v>
      </c>
      <c r="Y150" s="20">
        <f>SUM(40+U150*3)</f>
        <v>466</v>
      </c>
      <c r="AA150" s="25">
        <v>142</v>
      </c>
      <c r="AB150" s="11">
        <f>2-勇者の攻撃!$U150/200</f>
        <v>1.29</v>
      </c>
      <c r="AC150" s="18">
        <f>3-勇者の攻撃!$U150/150</f>
        <v>2.0533333333333332</v>
      </c>
      <c r="AD150" s="12">
        <f>8-勇者の攻撃!$U150/50</f>
        <v>5.16</v>
      </c>
    </row>
    <row r="151" spans="18:30" x14ac:dyDescent="0.2">
      <c r="R151" s="25">
        <v>143</v>
      </c>
      <c r="S151" s="22">
        <f t="shared" si="3"/>
        <v>1.9533338100000002</v>
      </c>
      <c r="U151" s="27">
        <v>143</v>
      </c>
      <c r="V151" s="5" t="str">
        <f>ROUND(SUM(1+U151/1.5),0)&amp;"～"&amp;SUM(3,U151)</f>
        <v>96～146</v>
      </c>
      <c r="W151" s="6">
        <f>SUM(10+U151*1.3)</f>
        <v>195.9</v>
      </c>
      <c r="X151" s="6">
        <f>SUM(20+U151*1.5)</f>
        <v>234.5</v>
      </c>
      <c r="Y151" s="20">
        <f>SUM(40+U151*3)</f>
        <v>469</v>
      </c>
      <c r="AA151" s="25">
        <v>143</v>
      </c>
      <c r="AB151" s="11">
        <f>2-勇者の攻撃!$U151/200</f>
        <v>1.2850000000000001</v>
      </c>
      <c r="AC151" s="18">
        <f>3-勇者の攻撃!$U151/150</f>
        <v>2.0466666666666669</v>
      </c>
      <c r="AD151" s="12">
        <f>8-勇者の攻撃!$U151/50</f>
        <v>5.1400000000000006</v>
      </c>
    </row>
    <row r="152" spans="18:30" x14ac:dyDescent="0.2">
      <c r="R152" s="25">
        <v>144</v>
      </c>
      <c r="S152" s="22">
        <f t="shared" si="3"/>
        <v>1.9600004800000002</v>
      </c>
      <c r="U152" s="15">
        <v>144</v>
      </c>
      <c r="V152" s="5" t="str">
        <f>ROUND(SUM(1+U152/1.5),0)&amp;"～"&amp;SUM(3,U152)</f>
        <v>97～147</v>
      </c>
      <c r="W152" s="6">
        <f>SUM(10+U152*1.3)</f>
        <v>197.20000000000002</v>
      </c>
      <c r="X152" s="6">
        <f>SUM(20+U152*1.5)</f>
        <v>236</v>
      </c>
      <c r="Y152" s="20">
        <f>SUM(40+U152*3)</f>
        <v>472</v>
      </c>
      <c r="AA152" s="25">
        <v>144</v>
      </c>
      <c r="AB152" s="11">
        <f>2-勇者の攻撃!$U152/200</f>
        <v>1.28</v>
      </c>
      <c r="AC152" s="18">
        <f>3-勇者の攻撃!$U152/150</f>
        <v>2.04</v>
      </c>
      <c r="AD152" s="12">
        <f>8-勇者の攻撃!$U152/50</f>
        <v>5.12</v>
      </c>
    </row>
    <row r="153" spans="18:30" x14ac:dyDescent="0.2">
      <c r="R153" s="25">
        <v>145</v>
      </c>
      <c r="S153" s="22">
        <f t="shared" si="3"/>
        <v>1.9666671500000001</v>
      </c>
      <c r="U153" s="27">
        <v>145</v>
      </c>
      <c r="V153" s="5" t="str">
        <f>ROUND(SUM(1+U153/1.5),0)&amp;"～"&amp;SUM(3,U153)</f>
        <v>98～148</v>
      </c>
      <c r="W153" s="6">
        <f>SUM(10+U153*1.3)</f>
        <v>198.5</v>
      </c>
      <c r="X153" s="6">
        <f>SUM(20+U153*1.5)</f>
        <v>237.5</v>
      </c>
      <c r="Y153" s="20">
        <f>SUM(40+U153*3)</f>
        <v>475</v>
      </c>
      <c r="AA153" s="25">
        <v>145</v>
      </c>
      <c r="AB153" s="11">
        <f>2-勇者の攻撃!$U153/200</f>
        <v>1.2749999999999999</v>
      </c>
      <c r="AC153" s="18">
        <f>3-勇者の攻撃!$U153/150</f>
        <v>2.0333333333333332</v>
      </c>
      <c r="AD153" s="12">
        <f>8-勇者の攻撃!$U153/50</f>
        <v>5.0999999999999996</v>
      </c>
    </row>
    <row r="154" spans="18:30" x14ac:dyDescent="0.2">
      <c r="R154" s="25">
        <v>146</v>
      </c>
      <c r="S154" s="22">
        <f t="shared" si="3"/>
        <v>1.9733338200000001</v>
      </c>
      <c r="U154" s="15">
        <v>146</v>
      </c>
      <c r="V154" s="5" t="str">
        <f>ROUND(SUM(1+U154/1.5),0)&amp;"～"&amp;SUM(3,U154)</f>
        <v>98～149</v>
      </c>
      <c r="W154" s="6">
        <f>SUM(10+U154*1.3)</f>
        <v>199.8</v>
      </c>
      <c r="X154" s="6">
        <f>SUM(20+U154*1.5)</f>
        <v>239</v>
      </c>
      <c r="Y154" s="20">
        <f>SUM(40+U154*3)</f>
        <v>478</v>
      </c>
      <c r="AA154" s="25">
        <v>146</v>
      </c>
      <c r="AB154" s="11">
        <f>2-勇者の攻撃!$U154/200</f>
        <v>1.27</v>
      </c>
      <c r="AC154" s="18">
        <f>3-勇者の攻撃!$U154/150</f>
        <v>2.0266666666666664</v>
      </c>
      <c r="AD154" s="12">
        <f>8-勇者の攻撃!$U154/50</f>
        <v>5.08</v>
      </c>
    </row>
    <row r="155" spans="18:30" x14ac:dyDescent="0.2">
      <c r="R155" s="25">
        <v>147</v>
      </c>
      <c r="S155" s="22">
        <f t="shared" si="3"/>
        <v>1.9800004900000001</v>
      </c>
      <c r="U155" s="27">
        <v>147</v>
      </c>
      <c r="V155" s="5" t="str">
        <f>ROUND(SUM(1+U155/1.5),0)&amp;"～"&amp;SUM(3,U155)</f>
        <v>99～150</v>
      </c>
      <c r="W155" s="6">
        <f>SUM(10+U155*1.3)</f>
        <v>201.1</v>
      </c>
      <c r="X155" s="6">
        <f>SUM(20+U155*1.5)</f>
        <v>240.5</v>
      </c>
      <c r="Y155" s="20">
        <f>SUM(40+U155*3)</f>
        <v>481</v>
      </c>
      <c r="AA155" s="25">
        <v>147</v>
      </c>
      <c r="AB155" s="11">
        <f>2-勇者の攻撃!$U155/200</f>
        <v>1.2650000000000001</v>
      </c>
      <c r="AC155" s="18">
        <f>3-勇者の攻撃!$U155/150</f>
        <v>2.02</v>
      </c>
      <c r="AD155" s="12">
        <f>8-勇者の攻撃!$U155/50</f>
        <v>5.0600000000000005</v>
      </c>
    </row>
    <row r="156" spans="18:30" x14ac:dyDescent="0.2">
      <c r="R156" s="25">
        <v>148</v>
      </c>
      <c r="S156" s="22">
        <f t="shared" si="3"/>
        <v>1.9866671600000001</v>
      </c>
      <c r="U156" s="15">
        <v>148</v>
      </c>
      <c r="V156" s="5" t="str">
        <f>ROUND(SUM(1+U156/1.5),0)&amp;"～"&amp;SUM(3,U156)</f>
        <v>100～151</v>
      </c>
      <c r="W156" s="6">
        <f>SUM(10+U156*1.3)</f>
        <v>202.4</v>
      </c>
      <c r="X156" s="6">
        <f>SUM(20+U156*1.5)</f>
        <v>242</v>
      </c>
      <c r="Y156" s="20">
        <f>SUM(40+U156*3)</f>
        <v>484</v>
      </c>
      <c r="AA156" s="25">
        <v>148</v>
      </c>
      <c r="AB156" s="11">
        <f>2-勇者の攻撃!$U156/200</f>
        <v>1.26</v>
      </c>
      <c r="AC156" s="18">
        <f>3-勇者の攻撃!$U156/150</f>
        <v>2.0133333333333332</v>
      </c>
      <c r="AD156" s="12">
        <f>8-勇者の攻撃!$U156/50</f>
        <v>5.04</v>
      </c>
    </row>
    <row r="157" spans="18:30" x14ac:dyDescent="0.2">
      <c r="R157" s="25">
        <v>149</v>
      </c>
      <c r="S157" s="22">
        <f t="shared" si="3"/>
        <v>1.9933338300000001</v>
      </c>
      <c r="U157" s="27">
        <v>149</v>
      </c>
      <c r="V157" s="5" t="str">
        <f>ROUND(SUM(1+U157/1.5),0)&amp;"～"&amp;SUM(3,U157)</f>
        <v>100～152</v>
      </c>
      <c r="W157" s="6">
        <f>SUM(10+U157*1.3)</f>
        <v>203.70000000000002</v>
      </c>
      <c r="X157" s="6">
        <f>SUM(20+U157*1.5)</f>
        <v>243.5</v>
      </c>
      <c r="Y157" s="20">
        <f>SUM(40+U157*3)</f>
        <v>487</v>
      </c>
      <c r="AA157" s="25">
        <v>149</v>
      </c>
      <c r="AB157" s="11">
        <f>2-勇者の攻撃!$U157/200</f>
        <v>1.2549999999999999</v>
      </c>
      <c r="AC157" s="18">
        <f>3-勇者の攻撃!$U157/150</f>
        <v>2.0066666666666668</v>
      </c>
      <c r="AD157" s="12">
        <f>8-勇者の攻撃!$U157/50</f>
        <v>5.0199999999999996</v>
      </c>
    </row>
    <row r="158" spans="18:30" x14ac:dyDescent="0.2">
      <c r="R158" s="25">
        <v>150</v>
      </c>
      <c r="S158" s="22">
        <f t="shared" si="3"/>
        <v>2.0000005000000001</v>
      </c>
      <c r="U158" s="15">
        <v>150</v>
      </c>
      <c r="V158" s="5" t="str">
        <f>ROUND(SUM(1+U158/1.5),0)&amp;"～"&amp;SUM(3,U158)</f>
        <v>101～153</v>
      </c>
      <c r="W158" s="6">
        <f>SUM(10+U158*1.3)</f>
        <v>205</v>
      </c>
      <c r="X158" s="6">
        <f>SUM(20+U158*1.5)</f>
        <v>245</v>
      </c>
      <c r="Y158" s="20">
        <f>SUM(40+U158*3)</f>
        <v>490</v>
      </c>
      <c r="AA158" s="25">
        <v>150</v>
      </c>
      <c r="AB158" s="11">
        <f>2-勇者の攻撃!$U158/200</f>
        <v>1.25</v>
      </c>
      <c r="AC158" s="18">
        <f>3-勇者の攻撃!$U158/150</f>
        <v>2</v>
      </c>
      <c r="AD158" s="12">
        <f>8-勇者の攻撃!$U158/50</f>
        <v>5</v>
      </c>
    </row>
    <row r="159" spans="18:30" x14ac:dyDescent="0.2">
      <c r="R159" s="25">
        <v>151</v>
      </c>
      <c r="S159" s="22">
        <f t="shared" si="3"/>
        <v>2.0066671700000001</v>
      </c>
      <c r="U159" s="27">
        <v>151</v>
      </c>
      <c r="V159" s="5" t="str">
        <f>ROUND(SUM(1+U159/1.5),0)&amp;"～"&amp;SUM(3,U159)</f>
        <v>102～154</v>
      </c>
      <c r="W159" s="6">
        <f>SUM(10+U159*1.3)</f>
        <v>206.3</v>
      </c>
      <c r="X159" s="6">
        <f>SUM(20+U159*1.5)</f>
        <v>246.5</v>
      </c>
      <c r="Y159" s="20">
        <f>SUM(40+U159*3)</f>
        <v>493</v>
      </c>
      <c r="AA159" s="25">
        <v>151</v>
      </c>
      <c r="AB159" s="11">
        <f>2-勇者の攻撃!$U159/200</f>
        <v>1.2450000000000001</v>
      </c>
      <c r="AC159" s="18">
        <f>3-勇者の攻撃!$U159/150</f>
        <v>1.9933333333333334</v>
      </c>
      <c r="AD159" s="12">
        <f>8-勇者の攻撃!$U159/50</f>
        <v>4.9800000000000004</v>
      </c>
    </row>
    <row r="160" spans="18:30" x14ac:dyDescent="0.2">
      <c r="R160" s="25">
        <v>152</v>
      </c>
      <c r="S160" s="22">
        <f t="shared" si="3"/>
        <v>2.01333384</v>
      </c>
      <c r="U160" s="15">
        <v>152</v>
      </c>
      <c r="V160" s="5" t="str">
        <f>ROUND(SUM(1+U160/1.5),0)&amp;"～"&amp;SUM(3,U160)</f>
        <v>102～155</v>
      </c>
      <c r="W160" s="6">
        <f>SUM(10+U160*1.3)</f>
        <v>207.6</v>
      </c>
      <c r="X160" s="6">
        <f>SUM(20+U160*1.5)</f>
        <v>248</v>
      </c>
      <c r="Y160" s="20">
        <f>SUM(40+U160*3)</f>
        <v>496</v>
      </c>
      <c r="AA160" s="25">
        <v>152</v>
      </c>
      <c r="AB160" s="11">
        <f>2-勇者の攻撃!$U160/200</f>
        <v>1.24</v>
      </c>
      <c r="AC160" s="18">
        <f>3-勇者の攻撃!$U160/150</f>
        <v>1.9866666666666666</v>
      </c>
      <c r="AD160" s="12">
        <f>8-勇者の攻撃!$U160/50</f>
        <v>4.96</v>
      </c>
    </row>
    <row r="161" spans="18:30" x14ac:dyDescent="0.2">
      <c r="R161" s="25">
        <v>153</v>
      </c>
      <c r="S161" s="22">
        <f t="shared" si="3"/>
        <v>2.02000051</v>
      </c>
      <c r="U161" s="27">
        <v>153</v>
      </c>
      <c r="V161" s="5" t="str">
        <f>ROUND(SUM(1+U161/1.5),0)&amp;"～"&amp;SUM(3,U161)</f>
        <v>103～156</v>
      </c>
      <c r="W161" s="6">
        <f>SUM(10+U161*1.3)</f>
        <v>208.9</v>
      </c>
      <c r="X161" s="6">
        <f>SUM(20+U161*1.5)</f>
        <v>249.5</v>
      </c>
      <c r="Y161" s="20">
        <f>SUM(40+U161*3)</f>
        <v>499</v>
      </c>
      <c r="AA161" s="25">
        <v>153</v>
      </c>
      <c r="AB161" s="11">
        <f>2-勇者の攻撃!$U161/200</f>
        <v>1.2349999999999999</v>
      </c>
      <c r="AC161" s="18">
        <f>3-勇者の攻撃!$U161/150</f>
        <v>1.98</v>
      </c>
      <c r="AD161" s="12">
        <f>8-勇者の攻撃!$U161/50</f>
        <v>4.9399999999999995</v>
      </c>
    </row>
    <row r="162" spans="18:30" x14ac:dyDescent="0.2">
      <c r="R162" s="25">
        <v>154</v>
      </c>
      <c r="S162" s="22">
        <f t="shared" si="3"/>
        <v>2.02666718</v>
      </c>
      <c r="U162" s="15">
        <v>154</v>
      </c>
      <c r="V162" s="5" t="str">
        <f>ROUND(SUM(1+U162/1.5),0)&amp;"～"&amp;SUM(3,U162)</f>
        <v>104～157</v>
      </c>
      <c r="W162" s="6">
        <f>SUM(10+U162*1.3)</f>
        <v>210.20000000000002</v>
      </c>
      <c r="X162" s="6">
        <f>SUM(20+U162*1.5)</f>
        <v>251</v>
      </c>
      <c r="Y162" s="20">
        <f>SUM(40+U162*3)</f>
        <v>502</v>
      </c>
      <c r="AA162" s="25">
        <v>154</v>
      </c>
      <c r="AB162" s="11">
        <f>2-勇者の攻撃!$U162/200</f>
        <v>1.23</v>
      </c>
      <c r="AC162" s="18">
        <f>3-勇者の攻撃!$U162/150</f>
        <v>1.9733333333333334</v>
      </c>
      <c r="AD162" s="12">
        <f>8-勇者の攻撃!$U162/50</f>
        <v>4.92</v>
      </c>
    </row>
    <row r="163" spans="18:30" x14ac:dyDescent="0.2">
      <c r="R163" s="25">
        <v>155</v>
      </c>
      <c r="S163" s="22">
        <f t="shared" si="3"/>
        <v>2.03333385</v>
      </c>
      <c r="U163" s="27">
        <v>155</v>
      </c>
      <c r="V163" s="5" t="str">
        <f>ROUND(SUM(1+U163/1.5),0)&amp;"～"&amp;SUM(3,U163)</f>
        <v>104～158</v>
      </c>
      <c r="W163" s="6">
        <f>SUM(10+U163*1.3)</f>
        <v>211.5</v>
      </c>
      <c r="X163" s="6">
        <f>SUM(20+U163*1.5)</f>
        <v>252.5</v>
      </c>
      <c r="Y163" s="20">
        <f>SUM(40+U163*3)</f>
        <v>505</v>
      </c>
      <c r="AA163" s="25">
        <v>155</v>
      </c>
      <c r="AB163" s="11">
        <f>2-勇者の攻撃!$U163/200</f>
        <v>1.2250000000000001</v>
      </c>
      <c r="AC163" s="18">
        <f>3-勇者の攻撃!$U163/150</f>
        <v>1.9666666666666666</v>
      </c>
      <c r="AD163" s="12">
        <f>8-勇者の攻撃!$U163/50</f>
        <v>4.9000000000000004</v>
      </c>
    </row>
    <row r="164" spans="18:30" x14ac:dyDescent="0.2">
      <c r="R164" s="25">
        <v>156</v>
      </c>
      <c r="S164" s="22">
        <f t="shared" si="3"/>
        <v>2.04000052</v>
      </c>
      <c r="U164" s="15">
        <v>156</v>
      </c>
      <c r="V164" s="5" t="str">
        <f>ROUND(SUM(1+U164/1.5),0)&amp;"～"&amp;SUM(3,U164)</f>
        <v>105～159</v>
      </c>
      <c r="W164" s="6">
        <f>SUM(10+U164*1.3)</f>
        <v>212.8</v>
      </c>
      <c r="X164" s="6">
        <f>SUM(20+U164*1.5)</f>
        <v>254</v>
      </c>
      <c r="Y164" s="20">
        <f>SUM(40+U164*3)</f>
        <v>508</v>
      </c>
      <c r="AA164" s="25">
        <v>156</v>
      </c>
      <c r="AB164" s="11">
        <f>2-勇者の攻撃!$U164/200</f>
        <v>1.22</v>
      </c>
      <c r="AC164" s="18">
        <f>3-勇者の攻撃!$U164/150</f>
        <v>1.96</v>
      </c>
      <c r="AD164" s="12">
        <f>8-勇者の攻撃!$U164/50</f>
        <v>4.88</v>
      </c>
    </row>
    <row r="165" spans="18:30" x14ac:dyDescent="0.2">
      <c r="R165" s="25">
        <v>157</v>
      </c>
      <c r="S165" s="22">
        <f t="shared" si="3"/>
        <v>2.04666719</v>
      </c>
      <c r="U165" s="27">
        <v>157</v>
      </c>
      <c r="V165" s="5" t="str">
        <f>ROUND(SUM(1+U165/1.5),0)&amp;"～"&amp;SUM(3,U165)</f>
        <v>106～160</v>
      </c>
      <c r="W165" s="6">
        <f>SUM(10+U165*1.3)</f>
        <v>214.1</v>
      </c>
      <c r="X165" s="6">
        <f>SUM(20+U165*1.5)</f>
        <v>255.5</v>
      </c>
      <c r="Y165" s="20">
        <f>SUM(40+U165*3)</f>
        <v>511</v>
      </c>
      <c r="AA165" s="25">
        <v>157</v>
      </c>
      <c r="AB165" s="11">
        <f>2-勇者の攻撃!$U165/200</f>
        <v>1.2149999999999999</v>
      </c>
      <c r="AC165" s="18">
        <f>3-勇者の攻撃!$U165/150</f>
        <v>1.9533333333333334</v>
      </c>
      <c r="AD165" s="12">
        <f>8-勇者の攻撃!$U165/50</f>
        <v>4.8599999999999994</v>
      </c>
    </row>
    <row r="166" spans="18:30" x14ac:dyDescent="0.2">
      <c r="R166" s="25">
        <v>158</v>
      </c>
      <c r="S166" s="22">
        <f t="shared" si="3"/>
        <v>2.05333386</v>
      </c>
      <c r="U166" s="15">
        <v>158</v>
      </c>
      <c r="V166" s="5" t="str">
        <f>ROUND(SUM(1+U166/1.5),0)&amp;"～"&amp;SUM(3,U166)</f>
        <v>106～161</v>
      </c>
      <c r="W166" s="6">
        <f>SUM(10+U166*1.3)</f>
        <v>215.4</v>
      </c>
      <c r="X166" s="6">
        <f>SUM(20+U166*1.5)</f>
        <v>257</v>
      </c>
      <c r="Y166" s="20">
        <f>SUM(40+U166*3)</f>
        <v>514</v>
      </c>
      <c r="AA166" s="25">
        <v>158</v>
      </c>
      <c r="AB166" s="11">
        <f>2-勇者の攻撃!$U166/200</f>
        <v>1.21</v>
      </c>
      <c r="AC166" s="18">
        <f>3-勇者の攻撃!$U166/150</f>
        <v>1.9466666666666668</v>
      </c>
      <c r="AD166" s="12">
        <f>8-勇者の攻撃!$U166/50</f>
        <v>4.84</v>
      </c>
    </row>
    <row r="167" spans="18:30" x14ac:dyDescent="0.2">
      <c r="R167" s="25">
        <v>159</v>
      </c>
      <c r="S167" s="22">
        <f t="shared" si="3"/>
        <v>2.0600005299999999</v>
      </c>
      <c r="U167" s="27">
        <v>159</v>
      </c>
      <c r="V167" s="5" t="str">
        <f>ROUND(SUM(1+U167/1.5),0)&amp;"～"&amp;SUM(3,U167)</f>
        <v>107～162</v>
      </c>
      <c r="W167" s="6">
        <f>SUM(10+U167*1.3)</f>
        <v>216.70000000000002</v>
      </c>
      <c r="X167" s="6">
        <f>SUM(20+U167*1.5)</f>
        <v>258.5</v>
      </c>
      <c r="Y167" s="20">
        <f>SUM(40+U167*3)</f>
        <v>517</v>
      </c>
      <c r="AA167" s="25">
        <v>159</v>
      </c>
      <c r="AB167" s="11">
        <f>2-勇者の攻撃!$U167/200</f>
        <v>1.2050000000000001</v>
      </c>
      <c r="AC167" s="18">
        <f>3-勇者の攻撃!$U167/150</f>
        <v>1.94</v>
      </c>
      <c r="AD167" s="12">
        <f>8-勇者の攻撃!$U167/50</f>
        <v>4.82</v>
      </c>
    </row>
    <row r="168" spans="18:30" x14ac:dyDescent="0.2">
      <c r="R168" s="25">
        <v>160</v>
      </c>
      <c r="S168" s="22">
        <f t="shared" si="3"/>
        <v>2.0666672000000004</v>
      </c>
      <c r="U168" s="15">
        <v>160</v>
      </c>
      <c r="V168" s="5" t="str">
        <f>ROUND(SUM(1+U168/1.5),0)&amp;"～"&amp;SUM(3,U168)</f>
        <v>108～163</v>
      </c>
      <c r="W168" s="6">
        <f>SUM(10+U168*1.3)</f>
        <v>218</v>
      </c>
      <c r="X168" s="6">
        <f>SUM(20+U168*1.5)</f>
        <v>260</v>
      </c>
      <c r="Y168" s="20">
        <f>SUM(40+U168*3)</f>
        <v>520</v>
      </c>
      <c r="AA168" s="25">
        <v>160</v>
      </c>
      <c r="AB168" s="11">
        <f>2-勇者の攻撃!$U168/200</f>
        <v>1.2</v>
      </c>
      <c r="AC168" s="18">
        <f>3-勇者の攻撃!$U168/150</f>
        <v>1.9333333333333333</v>
      </c>
      <c r="AD168" s="12">
        <f>8-勇者の攻撃!$U168/50</f>
        <v>4.8</v>
      </c>
    </row>
    <row r="169" spans="18:30" x14ac:dyDescent="0.2">
      <c r="R169" s="25">
        <v>161</v>
      </c>
      <c r="S169" s="22">
        <f t="shared" si="3"/>
        <v>2.0733338699999999</v>
      </c>
      <c r="U169" s="27">
        <v>161</v>
      </c>
      <c r="V169" s="5" t="str">
        <f>ROUND(SUM(1+U169/1.5),0)&amp;"～"&amp;SUM(3,U169)</f>
        <v>108～164</v>
      </c>
      <c r="W169" s="6">
        <f>SUM(10+U169*1.3)</f>
        <v>219.3</v>
      </c>
      <c r="X169" s="6">
        <f>SUM(20+U169*1.5)</f>
        <v>261.5</v>
      </c>
      <c r="Y169" s="20">
        <f>SUM(40+U169*3)</f>
        <v>523</v>
      </c>
      <c r="AA169" s="25">
        <v>161</v>
      </c>
      <c r="AB169" s="11">
        <f>2-勇者の攻撃!$U169/200</f>
        <v>1.1949999999999998</v>
      </c>
      <c r="AC169" s="18">
        <f>3-勇者の攻撃!$U169/150</f>
        <v>1.9266666666666667</v>
      </c>
      <c r="AD169" s="12">
        <f>8-勇者の攻撃!$U169/50</f>
        <v>4.7799999999999994</v>
      </c>
    </row>
    <row r="170" spans="18:30" x14ac:dyDescent="0.2">
      <c r="R170" s="25">
        <v>162</v>
      </c>
      <c r="S170" s="22">
        <f t="shared" si="3"/>
        <v>2.0800005400000003</v>
      </c>
      <c r="U170" s="15">
        <v>162</v>
      </c>
      <c r="V170" s="5" t="str">
        <f>ROUND(SUM(1+U170/1.5),0)&amp;"～"&amp;SUM(3,U170)</f>
        <v>109～165</v>
      </c>
      <c r="W170" s="6">
        <f>SUM(10+U170*1.3)</f>
        <v>220.6</v>
      </c>
      <c r="X170" s="6">
        <f>SUM(20+U170*1.5)</f>
        <v>263</v>
      </c>
      <c r="Y170" s="20">
        <f>SUM(40+U170*3)</f>
        <v>526</v>
      </c>
      <c r="AA170" s="25">
        <v>162</v>
      </c>
      <c r="AB170" s="11">
        <f>2-勇者の攻撃!$U170/200</f>
        <v>1.19</v>
      </c>
      <c r="AC170" s="18">
        <f>3-勇者の攻撃!$U170/150</f>
        <v>1.92</v>
      </c>
      <c r="AD170" s="12">
        <f>8-勇者の攻撃!$U170/50</f>
        <v>4.76</v>
      </c>
    </row>
    <row r="171" spans="18:30" x14ac:dyDescent="0.2">
      <c r="R171" s="25">
        <v>163</v>
      </c>
      <c r="S171" s="22">
        <f t="shared" si="3"/>
        <v>2.0866672099999999</v>
      </c>
      <c r="U171" s="27">
        <v>163</v>
      </c>
      <c r="V171" s="5" t="str">
        <f>ROUND(SUM(1+U171/1.5),0)&amp;"～"&amp;SUM(3,U171)</f>
        <v>110～166</v>
      </c>
      <c r="W171" s="6">
        <f>SUM(10+U171*1.3)</f>
        <v>221.9</v>
      </c>
      <c r="X171" s="6">
        <f>SUM(20+U171*1.5)</f>
        <v>264.5</v>
      </c>
      <c r="Y171" s="20">
        <f>SUM(40+U171*3)</f>
        <v>529</v>
      </c>
      <c r="AA171" s="25">
        <v>163</v>
      </c>
      <c r="AB171" s="11">
        <f>2-勇者の攻撃!$U171/200</f>
        <v>1.1850000000000001</v>
      </c>
      <c r="AC171" s="18">
        <f>3-勇者の攻撃!$U171/150</f>
        <v>1.9133333333333333</v>
      </c>
      <c r="AD171" s="12">
        <f>8-勇者の攻撃!$U171/50</f>
        <v>4.74</v>
      </c>
    </row>
    <row r="172" spans="18:30" x14ac:dyDescent="0.2">
      <c r="R172" s="25">
        <v>164</v>
      </c>
      <c r="S172" s="22">
        <f t="shared" si="3"/>
        <v>2.0933338800000003</v>
      </c>
      <c r="U172" s="15">
        <v>164</v>
      </c>
      <c r="V172" s="5" t="str">
        <f>ROUND(SUM(1+U172/1.5),0)&amp;"～"&amp;SUM(3,U172)</f>
        <v>110～167</v>
      </c>
      <c r="W172" s="6">
        <f>SUM(10+U172*1.3)</f>
        <v>223.20000000000002</v>
      </c>
      <c r="X172" s="6">
        <f>SUM(20+U172*1.5)</f>
        <v>266</v>
      </c>
      <c r="Y172" s="20">
        <f>SUM(40+U172*3)</f>
        <v>532</v>
      </c>
      <c r="AA172" s="25">
        <v>164</v>
      </c>
      <c r="AB172" s="11">
        <f>2-勇者の攻撃!$U172/200</f>
        <v>1.1800000000000002</v>
      </c>
      <c r="AC172" s="18">
        <f>3-勇者の攻撃!$U172/150</f>
        <v>1.9066666666666667</v>
      </c>
      <c r="AD172" s="12">
        <f>8-勇者の攻撃!$U172/50</f>
        <v>4.7200000000000006</v>
      </c>
    </row>
    <row r="173" spans="18:30" x14ac:dyDescent="0.2">
      <c r="R173" s="25">
        <v>165</v>
      </c>
      <c r="S173" s="22">
        <f t="shared" si="3"/>
        <v>2.1000005499999999</v>
      </c>
      <c r="U173" s="27">
        <v>165</v>
      </c>
      <c r="V173" s="5" t="str">
        <f>ROUND(SUM(1+U173/1.5),0)&amp;"～"&amp;SUM(3,U173)</f>
        <v>111～168</v>
      </c>
      <c r="W173" s="6">
        <f>SUM(10+U173*1.3)</f>
        <v>224.5</v>
      </c>
      <c r="X173" s="6">
        <f>SUM(20+U173*1.5)</f>
        <v>267.5</v>
      </c>
      <c r="Y173" s="20">
        <f>SUM(40+U173*3)</f>
        <v>535</v>
      </c>
      <c r="AA173" s="25">
        <v>165</v>
      </c>
      <c r="AB173" s="11">
        <f>2-勇者の攻撃!$U173/200</f>
        <v>1.175</v>
      </c>
      <c r="AC173" s="18">
        <f>3-勇者の攻撃!$U173/150</f>
        <v>1.9</v>
      </c>
      <c r="AD173" s="12">
        <f>8-勇者の攻撃!$U173/50</f>
        <v>4.7</v>
      </c>
    </row>
    <row r="174" spans="18:30" x14ac:dyDescent="0.2">
      <c r="R174" s="25">
        <v>166</v>
      </c>
      <c r="S174" s="22">
        <f t="shared" si="3"/>
        <v>2.1066672200000003</v>
      </c>
      <c r="U174" s="15">
        <v>166</v>
      </c>
      <c r="V174" s="5" t="str">
        <f>ROUND(SUM(1+U174/1.5),0)&amp;"～"&amp;SUM(3,U174)</f>
        <v>112～169</v>
      </c>
      <c r="W174" s="6">
        <f>SUM(10+U174*1.3)</f>
        <v>225.8</v>
      </c>
      <c r="X174" s="6">
        <f>SUM(20+U174*1.5)</f>
        <v>269</v>
      </c>
      <c r="Y174" s="20">
        <f>SUM(40+U174*3)</f>
        <v>538</v>
      </c>
      <c r="AA174" s="25">
        <v>166</v>
      </c>
      <c r="AB174" s="11">
        <f>2-勇者の攻撃!$U174/200</f>
        <v>1.17</v>
      </c>
      <c r="AC174" s="18">
        <f>3-勇者の攻撃!$U174/150</f>
        <v>1.8933333333333333</v>
      </c>
      <c r="AD174" s="12">
        <f>8-勇者の攻撃!$U174/50</f>
        <v>4.68</v>
      </c>
    </row>
    <row r="175" spans="18:30" x14ac:dyDescent="0.2">
      <c r="R175" s="25">
        <v>167</v>
      </c>
      <c r="S175" s="22">
        <f t="shared" si="3"/>
        <v>2.1133338899999998</v>
      </c>
      <c r="U175" s="27">
        <v>167</v>
      </c>
      <c r="V175" s="5" t="str">
        <f>ROUND(SUM(1+U175/1.5),0)&amp;"～"&amp;SUM(3,U175)</f>
        <v>112～170</v>
      </c>
      <c r="W175" s="6">
        <f>SUM(10+U175*1.3)</f>
        <v>227.1</v>
      </c>
      <c r="X175" s="6">
        <f>SUM(20+U175*1.5)</f>
        <v>270.5</v>
      </c>
      <c r="Y175" s="20">
        <f>SUM(40+U175*3)</f>
        <v>541</v>
      </c>
      <c r="AA175" s="25">
        <v>167</v>
      </c>
      <c r="AB175" s="11">
        <f>2-勇者の攻撃!$U175/200</f>
        <v>1.165</v>
      </c>
      <c r="AC175" s="18">
        <f>3-勇者の攻撃!$U175/150</f>
        <v>1.8866666666666667</v>
      </c>
      <c r="AD175" s="12">
        <f>8-勇者の攻撃!$U175/50</f>
        <v>4.66</v>
      </c>
    </row>
    <row r="176" spans="18:30" x14ac:dyDescent="0.2">
      <c r="R176" s="25">
        <v>168</v>
      </c>
      <c r="S176" s="22">
        <f t="shared" si="3"/>
        <v>2.1200005600000003</v>
      </c>
      <c r="U176" s="15">
        <v>168</v>
      </c>
      <c r="V176" s="5" t="str">
        <f>ROUND(SUM(1+U176/1.5),0)&amp;"～"&amp;SUM(3,U176)</f>
        <v>113～171</v>
      </c>
      <c r="W176" s="6">
        <f>SUM(10+U176*1.3)</f>
        <v>228.4</v>
      </c>
      <c r="X176" s="6">
        <f>SUM(20+U176*1.5)</f>
        <v>272</v>
      </c>
      <c r="Y176" s="20">
        <f>SUM(40+U176*3)</f>
        <v>544</v>
      </c>
      <c r="AA176" s="25">
        <v>168</v>
      </c>
      <c r="AB176" s="11">
        <f>2-勇者の攻撃!$U176/200</f>
        <v>1.1600000000000001</v>
      </c>
      <c r="AC176" s="18">
        <f>3-勇者の攻撃!$U176/150</f>
        <v>1.88</v>
      </c>
      <c r="AD176" s="12">
        <f>8-勇者の攻撃!$U176/50</f>
        <v>4.6400000000000006</v>
      </c>
    </row>
    <row r="177" spans="18:30" x14ac:dyDescent="0.2">
      <c r="R177" s="25">
        <v>169</v>
      </c>
      <c r="S177" s="22">
        <f t="shared" si="3"/>
        <v>2.1266672299999998</v>
      </c>
      <c r="U177" s="27">
        <v>169</v>
      </c>
      <c r="V177" s="5" t="str">
        <f>ROUND(SUM(1+U177/1.5),0)&amp;"～"&amp;SUM(3,U177)</f>
        <v>114～172</v>
      </c>
      <c r="W177" s="6">
        <f>SUM(10+U177*1.3)</f>
        <v>229.70000000000002</v>
      </c>
      <c r="X177" s="6">
        <f>SUM(20+U177*1.5)</f>
        <v>273.5</v>
      </c>
      <c r="Y177" s="20">
        <f>SUM(40+U177*3)</f>
        <v>547</v>
      </c>
      <c r="AA177" s="25">
        <v>169</v>
      </c>
      <c r="AB177" s="11">
        <f>2-勇者の攻撃!$U177/200</f>
        <v>1.155</v>
      </c>
      <c r="AC177" s="18">
        <f>3-勇者の攻撃!$U177/150</f>
        <v>1.8733333333333333</v>
      </c>
      <c r="AD177" s="12">
        <f>8-勇者の攻撃!$U177/50</f>
        <v>4.62</v>
      </c>
    </row>
    <row r="178" spans="18:30" x14ac:dyDescent="0.2">
      <c r="R178" s="25">
        <v>170</v>
      </c>
      <c r="S178" s="22">
        <f t="shared" si="3"/>
        <v>2.1333339000000002</v>
      </c>
      <c r="U178" s="15">
        <v>170</v>
      </c>
      <c r="V178" s="5" t="str">
        <f>ROUND(SUM(1+U178/1.5),0)&amp;"～"&amp;SUM(3,U178)</f>
        <v>114～173</v>
      </c>
      <c r="W178" s="6">
        <f>SUM(10+U178*1.3)</f>
        <v>231</v>
      </c>
      <c r="X178" s="6">
        <f>SUM(20+U178*1.5)</f>
        <v>275</v>
      </c>
      <c r="Y178" s="20">
        <f>SUM(40+U178*3)</f>
        <v>550</v>
      </c>
      <c r="AA178" s="25">
        <v>170</v>
      </c>
      <c r="AB178" s="11">
        <f>2-勇者の攻撃!$U178/200</f>
        <v>1.1499999999999999</v>
      </c>
      <c r="AC178" s="18">
        <f>3-勇者の攻撃!$U178/150</f>
        <v>1.8666666666666667</v>
      </c>
      <c r="AD178" s="12">
        <f>8-勇者の攻撃!$U178/50</f>
        <v>4.5999999999999996</v>
      </c>
    </row>
    <row r="179" spans="18:30" x14ac:dyDescent="0.2">
      <c r="R179" s="25">
        <v>171</v>
      </c>
      <c r="S179" s="22">
        <f t="shared" si="3"/>
        <v>2.1400005699999998</v>
      </c>
      <c r="U179" s="27">
        <v>171</v>
      </c>
      <c r="V179" s="5" t="str">
        <f>ROUND(SUM(1+U179/1.5),0)&amp;"～"&amp;SUM(3,U179)</f>
        <v>115～174</v>
      </c>
      <c r="W179" s="6">
        <f>SUM(10+U179*1.3)</f>
        <v>232.3</v>
      </c>
      <c r="X179" s="6">
        <f>SUM(20+U179*1.5)</f>
        <v>276.5</v>
      </c>
      <c r="Y179" s="20">
        <f>SUM(40+U179*3)</f>
        <v>553</v>
      </c>
      <c r="AA179" s="25">
        <v>171</v>
      </c>
      <c r="AB179" s="11">
        <f>2-勇者の攻撃!$U179/200</f>
        <v>1.145</v>
      </c>
      <c r="AC179" s="18">
        <f>3-勇者の攻撃!$U179/150</f>
        <v>1.86</v>
      </c>
      <c r="AD179" s="12">
        <f>8-勇者の攻撃!$U179/50</f>
        <v>4.58</v>
      </c>
    </row>
    <row r="180" spans="18:30" x14ac:dyDescent="0.2">
      <c r="R180" s="25">
        <v>172</v>
      </c>
      <c r="S180" s="22">
        <f t="shared" si="3"/>
        <v>2.1466672400000002</v>
      </c>
      <c r="U180" s="15">
        <v>172</v>
      </c>
      <c r="V180" s="5" t="str">
        <f>ROUND(SUM(1+U180/1.5),0)&amp;"～"&amp;SUM(3,U180)</f>
        <v>116～175</v>
      </c>
      <c r="W180" s="6">
        <f>SUM(10+U180*1.3)</f>
        <v>233.6</v>
      </c>
      <c r="X180" s="6">
        <f>SUM(20+U180*1.5)</f>
        <v>278</v>
      </c>
      <c r="Y180" s="20">
        <f>SUM(40+U180*3)</f>
        <v>556</v>
      </c>
      <c r="AA180" s="25">
        <v>172</v>
      </c>
      <c r="AB180" s="11">
        <f>2-勇者の攻撃!$U180/200</f>
        <v>1.1400000000000001</v>
      </c>
      <c r="AC180" s="18">
        <f>3-勇者の攻撃!$U180/150</f>
        <v>1.8533333333333333</v>
      </c>
      <c r="AD180" s="12">
        <f>8-勇者の攻撃!$U180/50</f>
        <v>4.5600000000000005</v>
      </c>
    </row>
    <row r="181" spans="18:30" x14ac:dyDescent="0.2">
      <c r="R181" s="25">
        <v>173</v>
      </c>
      <c r="S181" s="22">
        <f t="shared" si="3"/>
        <v>2.1533339099999997</v>
      </c>
      <c r="U181" s="27">
        <v>173</v>
      </c>
      <c r="V181" s="5" t="str">
        <f>ROUND(SUM(1+U181/1.5),0)&amp;"～"&amp;SUM(3,U181)</f>
        <v>116～176</v>
      </c>
      <c r="W181" s="6">
        <f>SUM(10+U181*1.3)</f>
        <v>234.9</v>
      </c>
      <c r="X181" s="6">
        <f>SUM(20+U181*1.5)</f>
        <v>279.5</v>
      </c>
      <c r="Y181" s="20">
        <f>SUM(40+U181*3)</f>
        <v>559</v>
      </c>
      <c r="AA181" s="25">
        <v>173</v>
      </c>
      <c r="AB181" s="11">
        <f>2-勇者の攻撃!$U181/200</f>
        <v>1.135</v>
      </c>
      <c r="AC181" s="18">
        <f>3-勇者の攻撃!$U181/150</f>
        <v>1.8466666666666667</v>
      </c>
      <c r="AD181" s="12">
        <f>8-勇者の攻撃!$U181/50</f>
        <v>4.54</v>
      </c>
    </row>
    <row r="182" spans="18:30" x14ac:dyDescent="0.2">
      <c r="R182" s="25">
        <v>174</v>
      </c>
      <c r="S182" s="22">
        <f t="shared" si="3"/>
        <v>2.1600005800000002</v>
      </c>
      <c r="U182" s="15">
        <v>174</v>
      </c>
      <c r="V182" s="5" t="str">
        <f>ROUND(SUM(1+U182/1.5),0)&amp;"～"&amp;SUM(3,U182)</f>
        <v>117～177</v>
      </c>
      <c r="W182" s="6">
        <f>SUM(10+U182*1.3)</f>
        <v>236.20000000000002</v>
      </c>
      <c r="X182" s="6">
        <f>SUM(20+U182*1.5)</f>
        <v>281</v>
      </c>
      <c r="Y182" s="20">
        <f>SUM(40+U182*3)</f>
        <v>562</v>
      </c>
      <c r="AA182" s="25">
        <v>174</v>
      </c>
      <c r="AB182" s="11">
        <f>2-勇者の攻撃!$U182/200</f>
        <v>1.1299999999999999</v>
      </c>
      <c r="AC182" s="18">
        <f>3-勇者の攻撃!$U182/150</f>
        <v>1.84</v>
      </c>
      <c r="AD182" s="12">
        <f>8-勇者の攻撃!$U182/50</f>
        <v>4.5199999999999996</v>
      </c>
    </row>
    <row r="183" spans="18:30" x14ac:dyDescent="0.2">
      <c r="R183" s="25">
        <v>175</v>
      </c>
      <c r="S183" s="22">
        <f t="shared" si="3"/>
        <v>2.1666672500000002</v>
      </c>
      <c r="U183" s="27">
        <v>175</v>
      </c>
      <c r="V183" s="5" t="str">
        <f>ROUND(SUM(1+U183/1.5),0)&amp;"～"&amp;SUM(3,U183)</f>
        <v>118～178</v>
      </c>
      <c r="W183" s="6">
        <f>SUM(10+U183*1.3)</f>
        <v>237.5</v>
      </c>
      <c r="X183" s="6">
        <f>SUM(20+U183*1.5)</f>
        <v>282.5</v>
      </c>
      <c r="Y183" s="20">
        <f>SUM(40+U183*3)</f>
        <v>565</v>
      </c>
      <c r="AA183" s="25">
        <v>175</v>
      </c>
      <c r="AB183" s="11">
        <f>2-勇者の攻撃!$U183/200</f>
        <v>1.125</v>
      </c>
      <c r="AC183" s="18">
        <f>3-勇者の攻撃!$U183/150</f>
        <v>1.8333333333333333</v>
      </c>
      <c r="AD183" s="12">
        <f>8-勇者の攻撃!$U183/50</f>
        <v>4.5</v>
      </c>
    </row>
    <row r="184" spans="18:30" x14ac:dyDescent="0.2">
      <c r="R184" s="25">
        <v>176</v>
      </c>
      <c r="S184" s="22">
        <f t="shared" si="3"/>
        <v>2.1733339200000001</v>
      </c>
      <c r="U184" s="15">
        <v>176</v>
      </c>
      <c r="V184" s="5" t="str">
        <f>ROUND(SUM(1+U184/1.5),0)&amp;"～"&amp;SUM(3,U184)</f>
        <v>118～179</v>
      </c>
      <c r="W184" s="6">
        <f>SUM(10+U184*1.3)</f>
        <v>238.8</v>
      </c>
      <c r="X184" s="6">
        <f>SUM(20+U184*1.5)</f>
        <v>284</v>
      </c>
      <c r="Y184" s="20">
        <f>SUM(40+U184*3)</f>
        <v>568</v>
      </c>
      <c r="AA184" s="25">
        <v>176</v>
      </c>
      <c r="AB184" s="11">
        <f>2-勇者の攻撃!$U184/200</f>
        <v>1.1200000000000001</v>
      </c>
      <c r="AC184" s="18">
        <f>3-勇者の攻撃!$U184/150</f>
        <v>1.8266666666666667</v>
      </c>
      <c r="AD184" s="12">
        <f>8-勇者の攻撃!$U184/50</f>
        <v>4.4800000000000004</v>
      </c>
    </row>
    <row r="185" spans="18:30" x14ac:dyDescent="0.2">
      <c r="R185" s="25">
        <v>177</v>
      </c>
      <c r="S185" s="22">
        <f t="shared" si="3"/>
        <v>2.1800005900000001</v>
      </c>
      <c r="U185" s="27">
        <v>177</v>
      </c>
      <c r="V185" s="5" t="str">
        <f>ROUND(SUM(1+U185/1.5),0)&amp;"～"&amp;SUM(3,U185)</f>
        <v>119～180</v>
      </c>
      <c r="W185" s="6">
        <f>SUM(10+U185*1.3)</f>
        <v>240.1</v>
      </c>
      <c r="X185" s="6">
        <f>SUM(20+U185*1.5)</f>
        <v>285.5</v>
      </c>
      <c r="Y185" s="20">
        <f>SUM(40+U185*3)</f>
        <v>571</v>
      </c>
      <c r="AA185" s="25">
        <v>177</v>
      </c>
      <c r="AB185" s="11">
        <f>2-勇者の攻撃!$U185/200</f>
        <v>1.115</v>
      </c>
      <c r="AC185" s="18">
        <f>3-勇者の攻撃!$U185/150</f>
        <v>1.82</v>
      </c>
      <c r="AD185" s="12">
        <f>8-勇者の攻撃!$U185/50</f>
        <v>4.46</v>
      </c>
    </row>
    <row r="186" spans="18:30" x14ac:dyDescent="0.2">
      <c r="R186" s="25">
        <v>178</v>
      </c>
      <c r="S186" s="22">
        <f t="shared" si="3"/>
        <v>2.1866672600000001</v>
      </c>
      <c r="U186" s="15">
        <v>178</v>
      </c>
      <c r="V186" s="5" t="str">
        <f>ROUND(SUM(1+U186/1.5),0)&amp;"～"&amp;SUM(3,U186)</f>
        <v>120～181</v>
      </c>
      <c r="W186" s="6">
        <f>SUM(10+U186*1.3)</f>
        <v>241.4</v>
      </c>
      <c r="X186" s="6">
        <f>SUM(20+U186*1.5)</f>
        <v>287</v>
      </c>
      <c r="Y186" s="20">
        <f>SUM(40+U186*3)</f>
        <v>574</v>
      </c>
      <c r="AA186" s="25">
        <v>178</v>
      </c>
      <c r="AB186" s="11">
        <f>2-勇者の攻撃!$U186/200</f>
        <v>1.1099999999999999</v>
      </c>
      <c r="AC186" s="18">
        <f>3-勇者の攻撃!$U186/150</f>
        <v>1.8133333333333332</v>
      </c>
      <c r="AD186" s="12">
        <f>8-勇者の攻撃!$U186/50</f>
        <v>4.4399999999999995</v>
      </c>
    </row>
    <row r="187" spans="18:30" x14ac:dyDescent="0.2">
      <c r="R187" s="25">
        <v>179</v>
      </c>
      <c r="S187" s="22">
        <f t="shared" si="3"/>
        <v>2.1933339300000001</v>
      </c>
      <c r="U187" s="27">
        <v>179</v>
      </c>
      <c r="V187" s="5" t="str">
        <f>ROUND(SUM(1+U187/1.5),0)&amp;"～"&amp;SUM(3,U187)</f>
        <v>120～182</v>
      </c>
      <c r="W187" s="6">
        <f>SUM(10+U187*1.3)</f>
        <v>242.70000000000002</v>
      </c>
      <c r="X187" s="6">
        <f>SUM(20+U187*1.5)</f>
        <v>288.5</v>
      </c>
      <c r="Y187" s="20">
        <f>SUM(40+U187*3)</f>
        <v>577</v>
      </c>
      <c r="AA187" s="25">
        <v>179</v>
      </c>
      <c r="AB187" s="11">
        <f>2-勇者の攻撃!$U187/200</f>
        <v>1.105</v>
      </c>
      <c r="AC187" s="18">
        <f>3-勇者の攻撃!$U187/150</f>
        <v>1.8066666666666666</v>
      </c>
      <c r="AD187" s="12">
        <f>8-勇者の攻撃!$U187/50</f>
        <v>4.42</v>
      </c>
    </row>
    <row r="188" spans="18:30" x14ac:dyDescent="0.2">
      <c r="R188" s="25">
        <v>180</v>
      </c>
      <c r="S188" s="22">
        <f t="shared" si="3"/>
        <v>2.2000006000000001</v>
      </c>
      <c r="U188" s="15">
        <v>180</v>
      </c>
      <c r="V188" s="5" t="str">
        <f>ROUND(SUM(1+U188/1.5),0)&amp;"～"&amp;SUM(3,U188)</f>
        <v>121～183</v>
      </c>
      <c r="W188" s="6">
        <f>SUM(10+U188*1.3)</f>
        <v>244</v>
      </c>
      <c r="X188" s="6">
        <f>SUM(20+U188*1.5)</f>
        <v>290</v>
      </c>
      <c r="Y188" s="20">
        <f>SUM(40+U188*3)</f>
        <v>580</v>
      </c>
      <c r="AA188" s="25">
        <v>180</v>
      </c>
      <c r="AB188" s="11">
        <f>2-勇者の攻撃!$U188/200</f>
        <v>1.1000000000000001</v>
      </c>
      <c r="AC188" s="18">
        <f>3-勇者の攻撃!$U188/150</f>
        <v>1.8</v>
      </c>
      <c r="AD188" s="12">
        <f>8-勇者の攻撃!$U188/50</f>
        <v>4.4000000000000004</v>
      </c>
    </row>
    <row r="189" spans="18:30" x14ac:dyDescent="0.2">
      <c r="R189" s="25">
        <v>181</v>
      </c>
      <c r="S189" s="22">
        <f t="shared" si="3"/>
        <v>2.2066672700000001</v>
      </c>
      <c r="U189" s="27">
        <v>181</v>
      </c>
      <c r="V189" s="5" t="str">
        <f>ROUND(SUM(1+U189/1.5),0)&amp;"～"&amp;SUM(3,U189)</f>
        <v>122～184</v>
      </c>
      <c r="W189" s="6">
        <f>SUM(10+U189*1.3)</f>
        <v>245.3</v>
      </c>
      <c r="X189" s="6">
        <f>SUM(20+U189*1.5)</f>
        <v>291.5</v>
      </c>
      <c r="Y189" s="20">
        <f>SUM(40+U189*3)</f>
        <v>583</v>
      </c>
      <c r="AA189" s="25">
        <v>181</v>
      </c>
      <c r="AB189" s="11">
        <f>2-勇者の攻撃!$U189/200</f>
        <v>1.095</v>
      </c>
      <c r="AC189" s="18">
        <f>3-勇者の攻撃!$U189/150</f>
        <v>1.7933333333333332</v>
      </c>
      <c r="AD189" s="12">
        <f>8-勇者の攻撃!$U189/50</f>
        <v>4.38</v>
      </c>
    </row>
    <row r="190" spans="18:30" x14ac:dyDescent="0.2">
      <c r="R190" s="25">
        <v>182</v>
      </c>
      <c r="S190" s="22">
        <f t="shared" si="3"/>
        <v>2.2133339400000001</v>
      </c>
      <c r="U190" s="15">
        <v>182</v>
      </c>
      <c r="V190" s="5" t="str">
        <f>ROUND(SUM(1+U190/1.5),0)&amp;"～"&amp;SUM(3,U190)</f>
        <v>122～185</v>
      </c>
      <c r="W190" s="6">
        <f>SUM(10+U190*1.3)</f>
        <v>246.6</v>
      </c>
      <c r="X190" s="6">
        <f>SUM(20+U190*1.5)</f>
        <v>293</v>
      </c>
      <c r="Y190" s="20">
        <f>SUM(40+U190*3)</f>
        <v>586</v>
      </c>
      <c r="AA190" s="25">
        <v>182</v>
      </c>
      <c r="AB190" s="11">
        <f>2-勇者の攻撃!$U190/200</f>
        <v>1.0899999999999999</v>
      </c>
      <c r="AC190" s="18">
        <f>3-勇者の攻撃!$U190/150</f>
        <v>1.7866666666666666</v>
      </c>
      <c r="AD190" s="12">
        <f>8-勇者の攻撃!$U190/50</f>
        <v>4.3599999999999994</v>
      </c>
    </row>
    <row r="191" spans="18:30" x14ac:dyDescent="0.2">
      <c r="R191" s="25">
        <v>183</v>
      </c>
      <c r="S191" s="22">
        <f t="shared" si="3"/>
        <v>2.22000061</v>
      </c>
      <c r="U191" s="27">
        <v>183</v>
      </c>
      <c r="V191" s="5" t="str">
        <f>ROUND(SUM(1+U191/1.5),0)&amp;"～"&amp;SUM(3,U191)</f>
        <v>123～186</v>
      </c>
      <c r="W191" s="6">
        <f>SUM(10+U191*1.3)</f>
        <v>247.9</v>
      </c>
      <c r="X191" s="6">
        <f>SUM(20+U191*1.5)</f>
        <v>294.5</v>
      </c>
      <c r="Y191" s="20">
        <f>SUM(40+U191*3)</f>
        <v>589</v>
      </c>
      <c r="AA191" s="25">
        <v>183</v>
      </c>
      <c r="AB191" s="11">
        <f>2-勇者の攻撃!$U191/200</f>
        <v>1.085</v>
      </c>
      <c r="AC191" s="18">
        <f>3-勇者の攻撃!$U191/150</f>
        <v>1.78</v>
      </c>
      <c r="AD191" s="12">
        <f>8-勇者の攻撃!$U191/50</f>
        <v>4.34</v>
      </c>
    </row>
    <row r="192" spans="18:30" x14ac:dyDescent="0.2">
      <c r="R192" s="25">
        <v>184</v>
      </c>
      <c r="S192" s="22">
        <f t="shared" si="3"/>
        <v>2.22666728</v>
      </c>
      <c r="U192" s="15">
        <v>184</v>
      </c>
      <c r="V192" s="5" t="str">
        <f>ROUND(SUM(1+U192/1.5),0)&amp;"～"&amp;SUM(3,U192)</f>
        <v>124～187</v>
      </c>
      <c r="W192" s="6">
        <f>SUM(10+U192*1.3)</f>
        <v>249.20000000000002</v>
      </c>
      <c r="X192" s="6">
        <f>SUM(20+U192*1.5)</f>
        <v>296</v>
      </c>
      <c r="Y192" s="20">
        <f>SUM(40+U192*3)</f>
        <v>592</v>
      </c>
      <c r="AA192" s="25">
        <v>184</v>
      </c>
      <c r="AB192" s="11">
        <f>2-勇者の攻撃!$U192/200</f>
        <v>1.08</v>
      </c>
      <c r="AC192" s="18">
        <f>3-勇者の攻撃!$U192/150</f>
        <v>1.7733333333333334</v>
      </c>
      <c r="AD192" s="12">
        <f>8-勇者の攻撃!$U192/50</f>
        <v>4.32</v>
      </c>
    </row>
    <row r="193" spans="18:30" x14ac:dyDescent="0.2">
      <c r="R193" s="25">
        <v>185</v>
      </c>
      <c r="S193" s="22">
        <f t="shared" si="3"/>
        <v>2.23333395</v>
      </c>
      <c r="U193" s="27">
        <v>185</v>
      </c>
      <c r="V193" s="5" t="str">
        <f>ROUND(SUM(1+U193/1.5),0)&amp;"～"&amp;SUM(3,U193)</f>
        <v>124～188</v>
      </c>
      <c r="W193" s="6">
        <f>SUM(10+U193*1.3)</f>
        <v>250.5</v>
      </c>
      <c r="X193" s="6">
        <f>SUM(20+U193*1.5)</f>
        <v>297.5</v>
      </c>
      <c r="Y193" s="20">
        <f>SUM(40+U193*3)</f>
        <v>595</v>
      </c>
      <c r="AA193" s="25">
        <v>185</v>
      </c>
      <c r="AB193" s="11">
        <f>2-勇者の攻撃!$U193/200</f>
        <v>1.075</v>
      </c>
      <c r="AC193" s="18">
        <f>3-勇者の攻撃!$U193/150</f>
        <v>1.7666666666666666</v>
      </c>
      <c r="AD193" s="12">
        <f>8-勇者の攻撃!$U193/50</f>
        <v>4.3</v>
      </c>
    </row>
    <row r="194" spans="18:30" x14ac:dyDescent="0.2">
      <c r="R194" s="25">
        <v>186</v>
      </c>
      <c r="S194" s="22">
        <f t="shared" si="3"/>
        <v>2.24000062</v>
      </c>
      <c r="U194" s="15">
        <v>186</v>
      </c>
      <c r="V194" s="5" t="str">
        <f>ROUND(SUM(1+U194/1.5),0)&amp;"～"&amp;SUM(3,U194)</f>
        <v>125～189</v>
      </c>
      <c r="W194" s="6">
        <f>SUM(10+U194*1.3)</f>
        <v>251.8</v>
      </c>
      <c r="X194" s="6">
        <f>SUM(20+U194*1.5)</f>
        <v>299</v>
      </c>
      <c r="Y194" s="20">
        <f>SUM(40+U194*3)</f>
        <v>598</v>
      </c>
      <c r="AA194" s="25">
        <v>186</v>
      </c>
      <c r="AB194" s="11">
        <f>2-勇者の攻撃!$U194/200</f>
        <v>1.0699999999999998</v>
      </c>
      <c r="AC194" s="18">
        <f>3-勇者の攻撃!$U194/150</f>
        <v>1.76</v>
      </c>
      <c r="AD194" s="12">
        <f>8-勇者の攻撃!$U194/50</f>
        <v>4.2799999999999994</v>
      </c>
    </row>
    <row r="195" spans="18:30" x14ac:dyDescent="0.2">
      <c r="R195" s="25">
        <v>187</v>
      </c>
      <c r="S195" s="22">
        <f t="shared" si="3"/>
        <v>2.24666729</v>
      </c>
      <c r="U195" s="27">
        <v>187</v>
      </c>
      <c r="V195" s="5" t="str">
        <f>ROUND(SUM(1+U195/1.5),0)&amp;"～"&amp;SUM(3,U195)</f>
        <v>126～190</v>
      </c>
      <c r="W195" s="6">
        <f>SUM(10+U195*1.3)</f>
        <v>253.1</v>
      </c>
      <c r="X195" s="6">
        <f>SUM(20+U195*1.5)</f>
        <v>300.5</v>
      </c>
      <c r="Y195" s="20">
        <f>SUM(40+U195*3)</f>
        <v>601</v>
      </c>
      <c r="AA195" s="25">
        <v>187</v>
      </c>
      <c r="AB195" s="11">
        <f>2-勇者の攻撃!$U195/200</f>
        <v>1.0649999999999999</v>
      </c>
      <c r="AC195" s="18">
        <f>3-勇者の攻撃!$U195/150</f>
        <v>1.7533333333333334</v>
      </c>
      <c r="AD195" s="12">
        <f>8-勇者の攻撃!$U195/50</f>
        <v>4.26</v>
      </c>
    </row>
    <row r="196" spans="18:30" x14ac:dyDescent="0.2">
      <c r="R196" s="25">
        <v>188</v>
      </c>
      <c r="S196" s="22">
        <f t="shared" si="3"/>
        <v>2.25333396</v>
      </c>
      <c r="U196" s="15">
        <v>188</v>
      </c>
      <c r="V196" s="5" t="str">
        <f>ROUND(SUM(1+U196/1.5),0)&amp;"～"&amp;SUM(3,U196)</f>
        <v>126～191</v>
      </c>
      <c r="W196" s="6">
        <f>SUM(10+U196*1.3)</f>
        <v>254.4</v>
      </c>
      <c r="X196" s="6">
        <f>SUM(20+U196*1.5)</f>
        <v>302</v>
      </c>
      <c r="Y196" s="20">
        <f>SUM(40+U196*3)</f>
        <v>604</v>
      </c>
      <c r="AA196" s="25">
        <v>188</v>
      </c>
      <c r="AB196" s="11">
        <f>2-勇者の攻撃!$U196/200</f>
        <v>1.06</v>
      </c>
      <c r="AC196" s="18">
        <f>3-勇者の攻撃!$U196/150</f>
        <v>1.7466666666666666</v>
      </c>
      <c r="AD196" s="12">
        <f>8-勇者の攻撃!$U196/50</f>
        <v>4.24</v>
      </c>
    </row>
    <row r="197" spans="18:30" x14ac:dyDescent="0.2">
      <c r="R197" s="25">
        <v>189</v>
      </c>
      <c r="S197" s="22">
        <f t="shared" si="3"/>
        <v>2.2600006300000004</v>
      </c>
      <c r="U197" s="27">
        <v>189</v>
      </c>
      <c r="V197" s="5" t="str">
        <f>ROUND(SUM(1+U197/1.5),0)&amp;"～"&amp;SUM(3,U197)</f>
        <v>127～192</v>
      </c>
      <c r="W197" s="6">
        <f>SUM(10+U197*1.3)</f>
        <v>255.70000000000002</v>
      </c>
      <c r="X197" s="6">
        <f>SUM(20+U197*1.5)</f>
        <v>303.5</v>
      </c>
      <c r="Y197" s="20">
        <f>SUM(40+U197*3)</f>
        <v>607</v>
      </c>
      <c r="AA197" s="25">
        <v>189</v>
      </c>
      <c r="AB197" s="11">
        <f>2-勇者の攻撃!$U197/200</f>
        <v>1.0550000000000002</v>
      </c>
      <c r="AC197" s="18">
        <f>3-勇者の攻撃!$U197/150</f>
        <v>1.74</v>
      </c>
      <c r="AD197" s="12">
        <f>8-勇者の攻撃!$U197/50</f>
        <v>4.2200000000000006</v>
      </c>
    </row>
    <row r="198" spans="18:30" x14ac:dyDescent="0.2">
      <c r="R198" s="25">
        <v>190</v>
      </c>
      <c r="S198" s="22">
        <f t="shared" si="3"/>
        <v>2.2666672999999999</v>
      </c>
      <c r="U198" s="15">
        <v>190</v>
      </c>
      <c r="V198" s="5" t="str">
        <f>ROUND(SUM(1+U198/1.5),0)&amp;"～"&amp;SUM(3,U198)</f>
        <v>128～193</v>
      </c>
      <c r="W198" s="6">
        <f>SUM(10+U198*1.3)</f>
        <v>257</v>
      </c>
      <c r="X198" s="6">
        <f>SUM(20+U198*1.5)</f>
        <v>305</v>
      </c>
      <c r="Y198" s="20">
        <f>SUM(40+U198*3)</f>
        <v>610</v>
      </c>
      <c r="AA198" s="25">
        <v>190</v>
      </c>
      <c r="AB198" s="11">
        <f>2-勇者の攻撃!$U198/200</f>
        <v>1.05</v>
      </c>
      <c r="AC198" s="18">
        <f>3-勇者の攻撃!$U198/150</f>
        <v>1.7333333333333334</v>
      </c>
      <c r="AD198" s="12">
        <f>8-勇者の攻撃!$U198/50</f>
        <v>4.2</v>
      </c>
    </row>
    <row r="199" spans="18:30" x14ac:dyDescent="0.2">
      <c r="R199" s="25">
        <v>191</v>
      </c>
      <c r="S199" s="22">
        <f t="shared" si="3"/>
        <v>2.2733339700000004</v>
      </c>
      <c r="U199" s="27">
        <v>191</v>
      </c>
      <c r="V199" s="5" t="str">
        <f>ROUND(SUM(1+U199/1.5),0)&amp;"～"&amp;SUM(3,U199)</f>
        <v>128～194</v>
      </c>
      <c r="W199" s="6">
        <f>SUM(10+U199*1.3)</f>
        <v>258.3</v>
      </c>
      <c r="X199" s="6">
        <f>SUM(20+U199*1.5)</f>
        <v>306.5</v>
      </c>
      <c r="Y199" s="20">
        <f>SUM(40+U199*3)</f>
        <v>613</v>
      </c>
      <c r="AA199" s="25">
        <v>191</v>
      </c>
      <c r="AB199" s="11">
        <f>2-勇者の攻撃!$U199/200</f>
        <v>1.0449999999999999</v>
      </c>
      <c r="AC199" s="18">
        <f>3-勇者の攻撃!$U199/150</f>
        <v>1.7266666666666666</v>
      </c>
      <c r="AD199" s="12">
        <f>8-勇者の攻撃!$U199/50</f>
        <v>4.18</v>
      </c>
    </row>
    <row r="200" spans="18:30" x14ac:dyDescent="0.2">
      <c r="R200" s="25">
        <v>192</v>
      </c>
      <c r="S200" s="22">
        <f t="shared" si="3"/>
        <v>2.2800006399999999</v>
      </c>
      <c r="U200" s="15">
        <v>192</v>
      </c>
      <c r="V200" s="5" t="str">
        <f>ROUND(SUM(1+U200/1.5),0)&amp;"～"&amp;SUM(3,U200)</f>
        <v>129～195</v>
      </c>
      <c r="W200" s="6">
        <f>SUM(10+U200*1.3)</f>
        <v>259.60000000000002</v>
      </c>
      <c r="X200" s="6">
        <f>SUM(20+U200*1.5)</f>
        <v>308</v>
      </c>
      <c r="Y200" s="20">
        <f>SUM(40+U200*3)</f>
        <v>616</v>
      </c>
      <c r="AA200" s="25">
        <v>192</v>
      </c>
      <c r="AB200" s="11">
        <f>2-勇者の攻撃!$U200/200</f>
        <v>1.04</v>
      </c>
      <c r="AC200" s="18">
        <f>3-勇者の攻撃!$U200/150</f>
        <v>1.72</v>
      </c>
      <c r="AD200" s="12">
        <f>8-勇者の攻撃!$U200/50</f>
        <v>4.16</v>
      </c>
    </row>
    <row r="201" spans="18:30" x14ac:dyDescent="0.2">
      <c r="R201" s="25">
        <v>193</v>
      </c>
      <c r="S201" s="22">
        <f t="shared" ref="S201:S264" si="4">SUM(1,0.00666667*R201)</f>
        <v>2.2866673100000003</v>
      </c>
      <c r="U201" s="27">
        <v>193</v>
      </c>
      <c r="V201" s="5" t="str">
        <f>ROUND(SUM(1+U201/1.5),0)&amp;"～"&amp;SUM(3,U201)</f>
        <v>130～196</v>
      </c>
      <c r="W201" s="6">
        <f>SUM(10+U201*1.3)</f>
        <v>260.89999999999998</v>
      </c>
      <c r="X201" s="6">
        <f>SUM(20+U201*1.5)</f>
        <v>309.5</v>
      </c>
      <c r="Y201" s="20">
        <f>SUM(40+U201*3)</f>
        <v>619</v>
      </c>
      <c r="AA201" s="25">
        <v>193</v>
      </c>
      <c r="AB201" s="11">
        <f>2-勇者の攻撃!$U201/200</f>
        <v>1.0350000000000001</v>
      </c>
      <c r="AC201" s="18">
        <f>3-勇者の攻撃!$U201/150</f>
        <v>1.7133333333333334</v>
      </c>
      <c r="AD201" s="12">
        <f>8-勇者の攻撃!$U201/50</f>
        <v>4.1400000000000006</v>
      </c>
    </row>
    <row r="202" spans="18:30" x14ac:dyDescent="0.2">
      <c r="R202" s="25">
        <v>194</v>
      </c>
      <c r="S202" s="22">
        <f t="shared" si="4"/>
        <v>2.2933339799999999</v>
      </c>
      <c r="U202" s="15">
        <v>194</v>
      </c>
      <c r="V202" s="5" t="str">
        <f>ROUND(SUM(1+U202/1.5),0)&amp;"～"&amp;SUM(3,U202)</f>
        <v>130～197</v>
      </c>
      <c r="W202" s="6">
        <f>SUM(10+U202*1.3)</f>
        <v>262.20000000000005</v>
      </c>
      <c r="X202" s="6">
        <f>SUM(20+U202*1.5)</f>
        <v>311</v>
      </c>
      <c r="Y202" s="20">
        <f>SUM(40+U202*3)</f>
        <v>622</v>
      </c>
      <c r="AA202" s="25">
        <v>194</v>
      </c>
      <c r="AB202" s="11">
        <f>2-勇者の攻撃!$U202/200</f>
        <v>1.03</v>
      </c>
      <c r="AC202" s="18">
        <f>3-勇者の攻撃!$U202/150</f>
        <v>1.7066666666666668</v>
      </c>
      <c r="AD202" s="12">
        <f>8-勇者の攻撃!$U202/50</f>
        <v>4.12</v>
      </c>
    </row>
    <row r="203" spans="18:30" x14ac:dyDescent="0.2">
      <c r="R203" s="25">
        <v>195</v>
      </c>
      <c r="S203" s="22">
        <f t="shared" si="4"/>
        <v>2.3000006500000003</v>
      </c>
      <c r="U203" s="27">
        <v>195</v>
      </c>
      <c r="V203" s="5" t="str">
        <f>ROUND(SUM(1+U203/1.5),0)&amp;"～"&amp;SUM(3,U203)</f>
        <v>131～198</v>
      </c>
      <c r="W203" s="6">
        <f>SUM(10+U203*1.3)</f>
        <v>263.5</v>
      </c>
      <c r="X203" s="6">
        <f>SUM(20+U203*1.5)</f>
        <v>312.5</v>
      </c>
      <c r="Y203" s="20">
        <f>SUM(40+U203*3)</f>
        <v>625</v>
      </c>
      <c r="AA203" s="25">
        <v>195</v>
      </c>
      <c r="AB203" s="11">
        <f>2-勇者の攻撃!$U203/200</f>
        <v>1.0249999999999999</v>
      </c>
      <c r="AC203" s="18">
        <f>3-勇者の攻撃!$U203/150</f>
        <v>1.7</v>
      </c>
      <c r="AD203" s="12">
        <f>8-勇者の攻撃!$U203/50</f>
        <v>4.0999999999999996</v>
      </c>
    </row>
    <row r="204" spans="18:30" x14ac:dyDescent="0.2">
      <c r="R204" s="25">
        <v>196</v>
      </c>
      <c r="S204" s="22">
        <f t="shared" si="4"/>
        <v>2.3066673199999999</v>
      </c>
      <c r="U204" s="15">
        <v>196</v>
      </c>
      <c r="V204" s="5" t="str">
        <f>ROUND(SUM(1+U204/1.5),0)&amp;"～"&amp;SUM(3,U204)</f>
        <v>132～199</v>
      </c>
      <c r="W204" s="6">
        <f>SUM(10+U204*1.3)</f>
        <v>264.8</v>
      </c>
      <c r="X204" s="6">
        <f>SUM(20+U204*1.5)</f>
        <v>314</v>
      </c>
      <c r="Y204" s="20">
        <f>SUM(40+U204*3)</f>
        <v>628</v>
      </c>
      <c r="AA204" s="25">
        <v>196</v>
      </c>
      <c r="AB204" s="11">
        <f>2-勇者の攻撃!$U204/200</f>
        <v>1.02</v>
      </c>
      <c r="AC204" s="18">
        <f>3-勇者の攻撃!$U204/150</f>
        <v>1.6933333333333334</v>
      </c>
      <c r="AD204" s="12">
        <f>8-勇者の攻撃!$U204/50</f>
        <v>4.08</v>
      </c>
    </row>
    <row r="205" spans="18:30" x14ac:dyDescent="0.2">
      <c r="R205" s="25">
        <v>197</v>
      </c>
      <c r="S205" s="22">
        <f t="shared" si="4"/>
        <v>2.3133339900000003</v>
      </c>
      <c r="U205" s="27">
        <v>197</v>
      </c>
      <c r="V205" s="5" t="str">
        <f>ROUND(SUM(1+U205/1.5),0)&amp;"～"&amp;SUM(3,U205)</f>
        <v>132～200</v>
      </c>
      <c r="W205" s="6">
        <f>SUM(10+U205*1.3)</f>
        <v>266.10000000000002</v>
      </c>
      <c r="X205" s="6">
        <f>SUM(20+U205*1.5)</f>
        <v>315.5</v>
      </c>
      <c r="Y205" s="20">
        <f>SUM(40+U205*3)</f>
        <v>631</v>
      </c>
      <c r="AA205" s="25">
        <v>197</v>
      </c>
      <c r="AB205" s="11">
        <f>2-勇者の攻撃!$U205/200</f>
        <v>1.0150000000000001</v>
      </c>
      <c r="AC205" s="18">
        <f>3-勇者の攻撃!$U205/150</f>
        <v>1.6866666666666668</v>
      </c>
      <c r="AD205" s="12">
        <f>8-勇者の攻撃!$U205/50</f>
        <v>4.0600000000000005</v>
      </c>
    </row>
    <row r="206" spans="18:30" x14ac:dyDescent="0.2">
      <c r="R206" s="25">
        <v>198</v>
      </c>
      <c r="S206" s="22">
        <f t="shared" si="4"/>
        <v>2.3200006599999998</v>
      </c>
      <c r="U206" s="15">
        <v>198</v>
      </c>
      <c r="V206" s="5" t="str">
        <f>ROUND(SUM(1+U206/1.5),0)&amp;"～"&amp;SUM(3,U206)</f>
        <v>133～201</v>
      </c>
      <c r="W206" s="6">
        <f>SUM(10+U206*1.3)</f>
        <v>267.40000000000003</v>
      </c>
      <c r="X206" s="6">
        <f>SUM(20+U206*1.5)</f>
        <v>317</v>
      </c>
      <c r="Y206" s="20">
        <f>SUM(40+U206*3)</f>
        <v>634</v>
      </c>
      <c r="AA206" s="25">
        <v>198</v>
      </c>
      <c r="AB206" s="11">
        <f>2-勇者の攻撃!$U206/200</f>
        <v>1.01</v>
      </c>
      <c r="AC206" s="18">
        <f>3-勇者の攻撃!$U206/150</f>
        <v>1.68</v>
      </c>
      <c r="AD206" s="12">
        <f>8-勇者の攻撃!$U206/50</f>
        <v>4.04</v>
      </c>
    </row>
    <row r="207" spans="18:30" x14ac:dyDescent="0.2">
      <c r="R207" s="25">
        <v>199</v>
      </c>
      <c r="S207" s="22">
        <f t="shared" si="4"/>
        <v>2.3266673300000003</v>
      </c>
      <c r="U207" s="27">
        <v>199</v>
      </c>
      <c r="V207" s="5" t="str">
        <f>ROUND(SUM(1+U207/1.5),0)&amp;"～"&amp;SUM(3,U207)</f>
        <v>134～202</v>
      </c>
      <c r="W207" s="6">
        <f>SUM(10+U207*1.3)</f>
        <v>268.7</v>
      </c>
      <c r="X207" s="6">
        <f>SUM(20+U207*1.5)</f>
        <v>318.5</v>
      </c>
      <c r="Y207" s="20">
        <f>SUM(40+U207*3)</f>
        <v>637</v>
      </c>
      <c r="AA207" s="25">
        <v>199</v>
      </c>
      <c r="AB207" s="11">
        <f>2-勇者の攻撃!$U207/200</f>
        <v>1.0049999999999999</v>
      </c>
      <c r="AC207" s="18">
        <f>3-勇者の攻撃!$U207/150</f>
        <v>1.6733333333333333</v>
      </c>
      <c r="AD207" s="12">
        <f>8-勇者の攻撃!$U207/50</f>
        <v>4.0199999999999996</v>
      </c>
    </row>
    <row r="208" spans="18:30" x14ac:dyDescent="0.2">
      <c r="R208" s="25">
        <v>200</v>
      </c>
      <c r="S208" s="22">
        <f t="shared" si="4"/>
        <v>2.3333339999999998</v>
      </c>
      <c r="U208" s="15">
        <v>200</v>
      </c>
      <c r="V208" s="5" t="str">
        <f>ROUND(SUM(1+U208/1.5),0)&amp;"～"&amp;SUM(3,U208)</f>
        <v>134～203</v>
      </c>
      <c r="W208" s="6">
        <f>SUM(10+U208*1.3)</f>
        <v>270</v>
      </c>
      <c r="X208" s="6">
        <f>SUM(20+U208*1.5)</f>
        <v>320</v>
      </c>
      <c r="Y208" s="20">
        <f>SUM(40+U208*3)</f>
        <v>640</v>
      </c>
      <c r="AA208" s="25">
        <v>200</v>
      </c>
      <c r="AB208" s="11">
        <f>2-勇者の攻撃!$U208/200</f>
        <v>1</v>
      </c>
      <c r="AC208" s="18">
        <f>3-勇者の攻撃!$U208/150</f>
        <v>1.6666666666666667</v>
      </c>
      <c r="AD208" s="12">
        <f>8-勇者の攻撃!$U208/50</f>
        <v>4</v>
      </c>
    </row>
    <row r="209" spans="18:30" x14ac:dyDescent="0.2">
      <c r="R209" s="25">
        <v>201</v>
      </c>
      <c r="S209" s="22">
        <f t="shared" si="4"/>
        <v>2.3400006700000002</v>
      </c>
      <c r="U209" s="27">
        <v>201</v>
      </c>
      <c r="V209" s="5" t="str">
        <f>ROUND(SUM(1+U209/1.5),0)&amp;"～"&amp;SUM(3,U209)</f>
        <v>135～204</v>
      </c>
      <c r="W209" s="6">
        <f>SUM(10+U209*1.3)</f>
        <v>271.3</v>
      </c>
      <c r="X209" s="6">
        <f>SUM(20+U209*1.5)</f>
        <v>321.5</v>
      </c>
      <c r="Y209" s="20">
        <f>SUM(40+U209*3)</f>
        <v>643</v>
      </c>
      <c r="AA209" s="25">
        <v>201</v>
      </c>
      <c r="AB209" s="11">
        <f>2-勇者の攻撃!$U209/200</f>
        <v>0.99500000000000011</v>
      </c>
      <c r="AC209" s="18">
        <f>3-勇者の攻撃!$U209/150</f>
        <v>1.66</v>
      </c>
      <c r="AD209" s="12">
        <f>8-勇者の攻撃!$U209/50</f>
        <v>3.9800000000000004</v>
      </c>
    </row>
    <row r="210" spans="18:30" x14ac:dyDescent="0.2">
      <c r="R210" s="25">
        <v>202</v>
      </c>
      <c r="S210" s="22">
        <f t="shared" si="4"/>
        <v>2.3466673399999998</v>
      </c>
      <c r="U210" s="15">
        <v>202</v>
      </c>
      <c r="V210" s="5" t="str">
        <f>ROUND(SUM(1+U210/1.5),0)&amp;"～"&amp;SUM(3,U210)</f>
        <v>136～205</v>
      </c>
      <c r="W210" s="6">
        <f>SUM(10+U210*1.3)</f>
        <v>272.60000000000002</v>
      </c>
      <c r="X210" s="6">
        <f>SUM(20+U210*1.5)</f>
        <v>323</v>
      </c>
      <c r="Y210" s="20">
        <f>SUM(40+U210*3)</f>
        <v>646</v>
      </c>
      <c r="AA210" s="25">
        <v>202</v>
      </c>
      <c r="AB210" s="11">
        <f>2-勇者の攻撃!$U210/200</f>
        <v>0.99</v>
      </c>
      <c r="AC210" s="18">
        <f>3-勇者の攻撃!$U210/150</f>
        <v>1.6533333333333333</v>
      </c>
      <c r="AD210" s="12">
        <f>8-勇者の攻撃!$U210/50</f>
        <v>3.96</v>
      </c>
    </row>
    <row r="211" spans="18:30" x14ac:dyDescent="0.2">
      <c r="R211" s="25">
        <v>203</v>
      </c>
      <c r="S211" s="22">
        <f t="shared" si="4"/>
        <v>2.3533340100000002</v>
      </c>
      <c r="U211" s="27">
        <v>203</v>
      </c>
      <c r="V211" s="5" t="str">
        <f>ROUND(SUM(1+U211/1.5),0)&amp;"～"&amp;SUM(3,U211)</f>
        <v>136～206</v>
      </c>
      <c r="W211" s="6">
        <f>SUM(10+U211*1.3)</f>
        <v>273.90000000000003</v>
      </c>
      <c r="X211" s="6">
        <f>SUM(20+U211*1.5)</f>
        <v>324.5</v>
      </c>
      <c r="Y211" s="20">
        <f>SUM(40+U211*3)</f>
        <v>649</v>
      </c>
      <c r="AA211" s="25">
        <v>203</v>
      </c>
      <c r="AB211" s="11">
        <f>2-勇者の攻撃!$U211/200</f>
        <v>0.9850000000000001</v>
      </c>
      <c r="AC211" s="18">
        <f>3-勇者の攻撃!$U211/150</f>
        <v>1.6466666666666667</v>
      </c>
      <c r="AD211" s="12">
        <f>8-勇者の攻撃!$U211/50</f>
        <v>3.9400000000000004</v>
      </c>
    </row>
    <row r="212" spans="18:30" x14ac:dyDescent="0.2">
      <c r="R212" s="25">
        <v>204</v>
      </c>
      <c r="S212" s="22">
        <f t="shared" si="4"/>
        <v>2.3600006800000002</v>
      </c>
      <c r="U212" s="15">
        <v>204</v>
      </c>
      <c r="V212" s="5" t="str">
        <f>ROUND(SUM(1+U212/1.5),0)&amp;"～"&amp;SUM(3,U212)</f>
        <v>137～207</v>
      </c>
      <c r="W212" s="6">
        <f>SUM(10+U212*1.3)</f>
        <v>275.2</v>
      </c>
      <c r="X212" s="6">
        <f>SUM(20+U212*1.5)</f>
        <v>326</v>
      </c>
      <c r="Y212" s="20">
        <f>SUM(40+U212*3)</f>
        <v>652</v>
      </c>
      <c r="AA212" s="25">
        <v>204</v>
      </c>
      <c r="AB212" s="11">
        <f>2-勇者の攻撃!$U212/200</f>
        <v>0.98</v>
      </c>
      <c r="AC212" s="18">
        <f>3-勇者の攻撃!$U212/150</f>
        <v>1.64</v>
      </c>
      <c r="AD212" s="12">
        <f>8-勇者の攻撃!$U212/50</f>
        <v>3.92</v>
      </c>
    </row>
    <row r="213" spans="18:30" x14ac:dyDescent="0.2">
      <c r="R213" s="25">
        <v>205</v>
      </c>
      <c r="S213" s="22">
        <f t="shared" si="4"/>
        <v>2.3666673500000002</v>
      </c>
      <c r="U213" s="27">
        <v>205</v>
      </c>
      <c r="V213" s="5" t="str">
        <f>ROUND(SUM(1+U213/1.5),0)&amp;"～"&amp;SUM(3,U213)</f>
        <v>138～208</v>
      </c>
      <c r="W213" s="6">
        <f>SUM(10+U213*1.3)</f>
        <v>276.5</v>
      </c>
      <c r="X213" s="6">
        <f>SUM(20+U213*1.5)</f>
        <v>327.5</v>
      </c>
      <c r="Y213" s="20">
        <f>SUM(40+U213*3)</f>
        <v>655</v>
      </c>
      <c r="AA213" s="25">
        <v>205</v>
      </c>
      <c r="AB213" s="11">
        <f>2-勇者の攻撃!$U213/200</f>
        <v>0.97500000000000009</v>
      </c>
      <c r="AC213" s="18">
        <f>3-勇者の攻撃!$U213/150</f>
        <v>1.6333333333333333</v>
      </c>
      <c r="AD213" s="12">
        <f>8-勇者の攻撃!$U213/50</f>
        <v>3.9000000000000004</v>
      </c>
    </row>
    <row r="214" spans="18:30" x14ac:dyDescent="0.2">
      <c r="R214" s="25">
        <v>206</v>
      </c>
      <c r="S214" s="22">
        <f t="shared" si="4"/>
        <v>2.3733340200000002</v>
      </c>
      <c r="U214" s="15">
        <v>206</v>
      </c>
      <c r="V214" s="5" t="str">
        <f>ROUND(SUM(1+U214/1.5),0)&amp;"～"&amp;SUM(3,U214)</f>
        <v>138～209</v>
      </c>
      <c r="W214" s="6">
        <f>SUM(10+U214*1.3)</f>
        <v>277.8</v>
      </c>
      <c r="X214" s="6">
        <f>SUM(20+U214*1.5)</f>
        <v>329</v>
      </c>
      <c r="Y214" s="20">
        <f>SUM(40+U214*3)</f>
        <v>658</v>
      </c>
      <c r="AA214" s="25">
        <v>206</v>
      </c>
      <c r="AB214" s="11">
        <f>2-勇者の攻撃!$U214/200</f>
        <v>0.97</v>
      </c>
      <c r="AC214" s="18">
        <f>3-勇者の攻撃!$U214/150</f>
        <v>1.6266666666666667</v>
      </c>
      <c r="AD214" s="12">
        <f>8-勇者の攻撃!$U214/50</f>
        <v>3.88</v>
      </c>
    </row>
    <row r="215" spans="18:30" x14ac:dyDescent="0.2">
      <c r="R215" s="25">
        <v>207</v>
      </c>
      <c r="S215" s="22">
        <f t="shared" si="4"/>
        <v>2.3800006900000001</v>
      </c>
      <c r="U215" s="27">
        <v>207</v>
      </c>
      <c r="V215" s="5" t="str">
        <f>ROUND(SUM(1+U215/1.5),0)&amp;"～"&amp;SUM(3,U215)</f>
        <v>139～210</v>
      </c>
      <c r="W215" s="6">
        <f>SUM(10+U215*1.3)</f>
        <v>279.10000000000002</v>
      </c>
      <c r="X215" s="6">
        <f>SUM(20+U215*1.5)</f>
        <v>330.5</v>
      </c>
      <c r="Y215" s="20">
        <f>SUM(40+U215*3)</f>
        <v>661</v>
      </c>
      <c r="AA215" s="25">
        <v>207</v>
      </c>
      <c r="AB215" s="11">
        <f>2-勇者の攻撃!$U215/200</f>
        <v>0.96500000000000008</v>
      </c>
      <c r="AC215" s="18">
        <f>3-勇者の攻撃!$U215/150</f>
        <v>1.62</v>
      </c>
      <c r="AD215" s="12">
        <f>8-勇者の攻撃!$U215/50</f>
        <v>3.8600000000000003</v>
      </c>
    </row>
    <row r="216" spans="18:30" x14ac:dyDescent="0.2">
      <c r="R216" s="25">
        <v>208</v>
      </c>
      <c r="S216" s="22">
        <f t="shared" si="4"/>
        <v>2.3866673600000001</v>
      </c>
      <c r="U216" s="15">
        <v>208</v>
      </c>
      <c r="V216" s="5" t="str">
        <f>ROUND(SUM(1+U216/1.5),0)&amp;"～"&amp;SUM(3,U216)</f>
        <v>140～211</v>
      </c>
      <c r="W216" s="6">
        <f>SUM(10+U216*1.3)</f>
        <v>280.40000000000003</v>
      </c>
      <c r="X216" s="6">
        <f>SUM(20+U216*1.5)</f>
        <v>332</v>
      </c>
      <c r="Y216" s="20">
        <f>SUM(40+U216*3)</f>
        <v>664</v>
      </c>
      <c r="AA216" s="25">
        <v>208</v>
      </c>
      <c r="AB216" s="11">
        <f>2-勇者の攻撃!$U216/200</f>
        <v>0.96</v>
      </c>
      <c r="AC216" s="18">
        <f>3-勇者の攻撃!$U216/150</f>
        <v>1.6133333333333333</v>
      </c>
      <c r="AD216" s="12">
        <f>8-勇者の攻撃!$U216/50</f>
        <v>3.84</v>
      </c>
    </row>
    <row r="217" spans="18:30" x14ac:dyDescent="0.2">
      <c r="R217" s="25">
        <v>209</v>
      </c>
      <c r="S217" s="22">
        <f t="shared" si="4"/>
        <v>2.3933340300000001</v>
      </c>
      <c r="U217" s="27">
        <v>209</v>
      </c>
      <c r="V217" s="5" t="str">
        <f>ROUND(SUM(1+U217/1.5),0)&amp;"～"&amp;SUM(3,U217)</f>
        <v>140～212</v>
      </c>
      <c r="W217" s="6">
        <f>SUM(10+U217*1.3)</f>
        <v>281.7</v>
      </c>
      <c r="X217" s="6">
        <f>SUM(20+U217*1.5)</f>
        <v>333.5</v>
      </c>
      <c r="Y217" s="20">
        <f>SUM(40+U217*3)</f>
        <v>667</v>
      </c>
      <c r="AA217" s="25">
        <v>209</v>
      </c>
      <c r="AB217" s="11">
        <f>2-勇者の攻撃!$U217/200</f>
        <v>0.95500000000000007</v>
      </c>
      <c r="AC217" s="18">
        <f>3-勇者の攻撃!$U217/150</f>
        <v>1.6066666666666667</v>
      </c>
      <c r="AD217" s="12">
        <f>8-勇者の攻撃!$U217/50</f>
        <v>3.8200000000000003</v>
      </c>
    </row>
    <row r="218" spans="18:30" x14ac:dyDescent="0.2">
      <c r="R218" s="25">
        <v>210</v>
      </c>
      <c r="S218" s="22">
        <f t="shared" si="4"/>
        <v>2.4000007000000001</v>
      </c>
      <c r="U218" s="15">
        <v>210</v>
      </c>
      <c r="V218" s="5" t="str">
        <f>ROUND(SUM(1+U218/1.5),0)&amp;"～"&amp;SUM(3,U218)</f>
        <v>141～213</v>
      </c>
      <c r="W218" s="6">
        <f>SUM(10+U218*1.3)</f>
        <v>283</v>
      </c>
      <c r="X218" s="6">
        <f>SUM(20+U218*1.5)</f>
        <v>335</v>
      </c>
      <c r="Y218" s="20">
        <f>SUM(40+U218*3)</f>
        <v>670</v>
      </c>
      <c r="AA218" s="25">
        <v>210</v>
      </c>
      <c r="AB218" s="11">
        <f>2-勇者の攻撃!$U218/200</f>
        <v>0.95</v>
      </c>
      <c r="AC218" s="18">
        <f>3-勇者の攻撃!$U218/150</f>
        <v>1.6</v>
      </c>
      <c r="AD218" s="12">
        <f>8-勇者の攻撃!$U218/50</f>
        <v>3.8</v>
      </c>
    </row>
    <row r="219" spans="18:30" x14ac:dyDescent="0.2">
      <c r="R219" s="25">
        <v>211</v>
      </c>
      <c r="S219" s="22">
        <f t="shared" si="4"/>
        <v>2.4066673700000001</v>
      </c>
      <c r="U219" s="27">
        <v>211</v>
      </c>
      <c r="V219" s="5" t="str">
        <f>ROUND(SUM(1+U219/1.5),0)&amp;"～"&amp;SUM(3,U219)</f>
        <v>142～214</v>
      </c>
      <c r="W219" s="6">
        <f>SUM(10+U219*1.3)</f>
        <v>284.3</v>
      </c>
      <c r="X219" s="6">
        <f>SUM(20+U219*1.5)</f>
        <v>336.5</v>
      </c>
      <c r="Y219" s="20">
        <f>SUM(40+U219*3)</f>
        <v>673</v>
      </c>
      <c r="AA219" s="25">
        <v>211</v>
      </c>
      <c r="AB219" s="11">
        <f>2-勇者の攻撃!$U219/200</f>
        <v>0.94500000000000006</v>
      </c>
      <c r="AC219" s="18">
        <f>3-勇者の攻撃!$U219/150</f>
        <v>1.5933333333333333</v>
      </c>
      <c r="AD219" s="12">
        <f>8-勇者の攻撃!$U219/50</f>
        <v>3.7800000000000002</v>
      </c>
    </row>
    <row r="220" spans="18:30" x14ac:dyDescent="0.2">
      <c r="R220" s="25">
        <v>212</v>
      </c>
      <c r="S220" s="22">
        <f t="shared" si="4"/>
        <v>2.4133340400000001</v>
      </c>
      <c r="U220" s="15">
        <v>212</v>
      </c>
      <c r="V220" s="5" t="str">
        <f>ROUND(SUM(1+U220/1.5),0)&amp;"～"&amp;SUM(3,U220)</f>
        <v>142～215</v>
      </c>
      <c r="W220" s="6">
        <f>SUM(10+U220*1.3)</f>
        <v>285.60000000000002</v>
      </c>
      <c r="X220" s="6">
        <f>SUM(20+U220*1.5)</f>
        <v>338</v>
      </c>
      <c r="Y220" s="20">
        <f>SUM(40+U220*3)</f>
        <v>676</v>
      </c>
      <c r="AA220" s="25">
        <v>212</v>
      </c>
      <c r="AB220" s="11">
        <f>2-勇者の攻撃!$U220/200</f>
        <v>0.94</v>
      </c>
      <c r="AC220" s="18">
        <f>3-勇者の攻撃!$U220/150</f>
        <v>1.5866666666666667</v>
      </c>
      <c r="AD220" s="12">
        <f>8-勇者の攻撃!$U220/50</f>
        <v>3.76</v>
      </c>
    </row>
    <row r="221" spans="18:30" x14ac:dyDescent="0.2">
      <c r="R221" s="25">
        <v>213</v>
      </c>
      <c r="S221" s="22">
        <f t="shared" si="4"/>
        <v>2.4200007100000001</v>
      </c>
      <c r="U221" s="27">
        <v>213</v>
      </c>
      <c r="V221" s="5" t="str">
        <f>ROUND(SUM(1+U221/1.5),0)&amp;"～"&amp;SUM(3,U221)</f>
        <v>143～216</v>
      </c>
      <c r="W221" s="6">
        <f>SUM(10+U221*1.3)</f>
        <v>286.90000000000003</v>
      </c>
      <c r="X221" s="6">
        <f>SUM(20+U221*1.5)</f>
        <v>339.5</v>
      </c>
      <c r="Y221" s="20">
        <f>SUM(40+U221*3)</f>
        <v>679</v>
      </c>
      <c r="AA221" s="25">
        <v>213</v>
      </c>
      <c r="AB221" s="11">
        <f>2-勇者の攻撃!$U221/200</f>
        <v>0.93500000000000005</v>
      </c>
      <c r="AC221" s="18">
        <f>3-勇者の攻撃!$U221/150</f>
        <v>1.58</v>
      </c>
      <c r="AD221" s="12">
        <f>8-勇者の攻撃!$U221/50</f>
        <v>3.74</v>
      </c>
    </row>
    <row r="222" spans="18:30" x14ac:dyDescent="0.2">
      <c r="R222" s="25">
        <v>214</v>
      </c>
      <c r="S222" s="22">
        <f t="shared" si="4"/>
        <v>2.42666738</v>
      </c>
      <c r="U222" s="15">
        <v>214</v>
      </c>
      <c r="V222" s="5" t="str">
        <f>ROUND(SUM(1+U222/1.5),0)&amp;"～"&amp;SUM(3,U222)</f>
        <v>144～217</v>
      </c>
      <c r="W222" s="6">
        <f>SUM(10+U222*1.3)</f>
        <v>288.2</v>
      </c>
      <c r="X222" s="6">
        <f>SUM(20+U222*1.5)</f>
        <v>341</v>
      </c>
      <c r="Y222" s="20">
        <f>SUM(40+U222*3)</f>
        <v>682</v>
      </c>
      <c r="AA222" s="25">
        <v>214</v>
      </c>
      <c r="AB222" s="11">
        <f>2-勇者の攻撃!$U222/200</f>
        <v>0.92999999999999994</v>
      </c>
      <c r="AC222" s="18">
        <f>3-勇者の攻撃!$U222/150</f>
        <v>1.5733333333333333</v>
      </c>
      <c r="AD222" s="12">
        <f>8-勇者の攻撃!$U222/50</f>
        <v>3.7199999999999998</v>
      </c>
    </row>
    <row r="223" spans="18:30" x14ac:dyDescent="0.2">
      <c r="R223" s="25">
        <v>215</v>
      </c>
      <c r="S223" s="22">
        <f t="shared" si="4"/>
        <v>2.43333405</v>
      </c>
      <c r="U223" s="27">
        <v>215</v>
      </c>
      <c r="V223" s="5" t="str">
        <f>ROUND(SUM(1+U223/1.5),0)&amp;"～"&amp;SUM(3,U223)</f>
        <v>144～218</v>
      </c>
      <c r="W223" s="6">
        <f>SUM(10+U223*1.3)</f>
        <v>289.5</v>
      </c>
      <c r="X223" s="6">
        <f>SUM(20+U223*1.5)</f>
        <v>342.5</v>
      </c>
      <c r="Y223" s="20">
        <f>SUM(40+U223*3)</f>
        <v>685</v>
      </c>
      <c r="AA223" s="25">
        <v>215</v>
      </c>
      <c r="AB223" s="11">
        <f>2-勇者の攻撃!$U223/200</f>
        <v>0.92500000000000004</v>
      </c>
      <c r="AC223" s="18">
        <f>3-勇者の攻撃!$U223/150</f>
        <v>1.5666666666666667</v>
      </c>
      <c r="AD223" s="12">
        <f>8-勇者の攻撃!$U223/50</f>
        <v>3.7</v>
      </c>
    </row>
    <row r="224" spans="18:30" x14ac:dyDescent="0.2">
      <c r="R224" s="25">
        <v>216</v>
      </c>
      <c r="S224" s="22">
        <f t="shared" si="4"/>
        <v>2.44000072</v>
      </c>
      <c r="U224" s="15">
        <v>216</v>
      </c>
      <c r="V224" s="5" t="str">
        <f>ROUND(SUM(1+U224/1.5),0)&amp;"～"&amp;SUM(3,U224)</f>
        <v>145～219</v>
      </c>
      <c r="W224" s="6">
        <f>SUM(10+U224*1.3)</f>
        <v>290.8</v>
      </c>
      <c r="X224" s="6">
        <f>SUM(20+U224*1.5)</f>
        <v>344</v>
      </c>
      <c r="Y224" s="20">
        <f>SUM(40+U224*3)</f>
        <v>688</v>
      </c>
      <c r="AA224" s="25">
        <v>216</v>
      </c>
      <c r="AB224" s="11">
        <f>2-勇者の攻撃!$U224/200</f>
        <v>0.91999999999999993</v>
      </c>
      <c r="AC224" s="18">
        <f>3-勇者の攻撃!$U224/150</f>
        <v>1.56</v>
      </c>
      <c r="AD224" s="12">
        <f>8-勇者の攻撃!$U224/50</f>
        <v>3.6799999999999997</v>
      </c>
    </row>
    <row r="225" spans="18:30" x14ac:dyDescent="0.2">
      <c r="R225" s="25">
        <v>217</v>
      </c>
      <c r="S225" s="22">
        <f t="shared" si="4"/>
        <v>2.44666739</v>
      </c>
      <c r="U225" s="27">
        <v>217</v>
      </c>
      <c r="V225" s="5" t="str">
        <f>ROUND(SUM(1+U225/1.5),0)&amp;"～"&amp;SUM(3,U225)</f>
        <v>146～220</v>
      </c>
      <c r="W225" s="6">
        <f>SUM(10+U225*1.3)</f>
        <v>292.10000000000002</v>
      </c>
      <c r="X225" s="6">
        <f>SUM(20+U225*1.5)</f>
        <v>345.5</v>
      </c>
      <c r="Y225" s="20">
        <f>SUM(40+U225*3)</f>
        <v>691</v>
      </c>
      <c r="AA225" s="25">
        <v>217</v>
      </c>
      <c r="AB225" s="11">
        <f>2-勇者の攻撃!$U225/200</f>
        <v>0.91500000000000004</v>
      </c>
      <c r="AC225" s="18">
        <f>3-勇者の攻撃!$U225/150</f>
        <v>1.5533333333333332</v>
      </c>
      <c r="AD225" s="12">
        <f>8-勇者の攻撃!$U225/50</f>
        <v>3.66</v>
      </c>
    </row>
    <row r="226" spans="18:30" x14ac:dyDescent="0.2">
      <c r="R226" s="25">
        <v>218</v>
      </c>
      <c r="S226" s="22">
        <f t="shared" si="4"/>
        <v>2.45333406</v>
      </c>
      <c r="U226" s="15">
        <v>218</v>
      </c>
      <c r="V226" s="5" t="str">
        <f>ROUND(SUM(1+U226/1.5),0)&amp;"～"&amp;SUM(3,U226)</f>
        <v>146～221</v>
      </c>
      <c r="W226" s="6">
        <f>SUM(10+U226*1.3)</f>
        <v>293.40000000000003</v>
      </c>
      <c r="X226" s="6">
        <f>SUM(20+U226*1.5)</f>
        <v>347</v>
      </c>
      <c r="Y226" s="20">
        <f>SUM(40+U226*3)</f>
        <v>694</v>
      </c>
      <c r="AA226" s="25">
        <v>218</v>
      </c>
      <c r="AB226" s="11">
        <f>2-勇者の攻撃!$U226/200</f>
        <v>0.90999999999999992</v>
      </c>
      <c r="AC226" s="18">
        <f>3-勇者の攻撃!$U226/150</f>
        <v>1.5466666666666666</v>
      </c>
      <c r="AD226" s="12">
        <f>8-勇者の攻撃!$U226/50</f>
        <v>3.6399999999999997</v>
      </c>
    </row>
    <row r="227" spans="18:30" x14ac:dyDescent="0.2">
      <c r="R227" s="25">
        <v>219</v>
      </c>
      <c r="S227" s="22">
        <f t="shared" si="4"/>
        <v>2.46000073</v>
      </c>
      <c r="U227" s="27">
        <v>219</v>
      </c>
      <c r="V227" s="5" t="str">
        <f>ROUND(SUM(1+U227/1.5),0)&amp;"～"&amp;SUM(3,U227)</f>
        <v>147～222</v>
      </c>
      <c r="W227" s="6">
        <f>SUM(10+U227*1.3)</f>
        <v>294.7</v>
      </c>
      <c r="X227" s="6">
        <f>SUM(20+U227*1.5)</f>
        <v>348.5</v>
      </c>
      <c r="Y227" s="20">
        <f>SUM(40+U227*3)</f>
        <v>697</v>
      </c>
      <c r="AA227" s="25">
        <v>219</v>
      </c>
      <c r="AB227" s="11">
        <f>2-勇者の攻撃!$U227/200</f>
        <v>0.90500000000000003</v>
      </c>
      <c r="AC227" s="18">
        <f>3-勇者の攻撃!$U227/150</f>
        <v>1.54</v>
      </c>
      <c r="AD227" s="12">
        <f>8-勇者の攻撃!$U227/50</f>
        <v>3.62</v>
      </c>
    </row>
    <row r="228" spans="18:30" x14ac:dyDescent="0.2">
      <c r="R228" s="25">
        <v>220</v>
      </c>
      <c r="S228" s="22">
        <f t="shared" si="4"/>
        <v>2.4666674000000004</v>
      </c>
      <c r="U228" s="15">
        <v>220</v>
      </c>
      <c r="V228" s="5" t="str">
        <f>ROUND(SUM(1+U228/1.5),0)&amp;"～"&amp;SUM(3,U228)</f>
        <v>148～223</v>
      </c>
      <c r="W228" s="6">
        <f>SUM(10+U228*1.3)</f>
        <v>296</v>
      </c>
      <c r="X228" s="6">
        <f>SUM(20+U228*1.5)</f>
        <v>350</v>
      </c>
      <c r="Y228" s="20">
        <f>SUM(40+U228*3)</f>
        <v>700</v>
      </c>
      <c r="AA228" s="25">
        <v>220</v>
      </c>
      <c r="AB228" s="11">
        <f>2-勇者の攻撃!$U228/200</f>
        <v>0.89999999999999991</v>
      </c>
      <c r="AC228" s="18">
        <f>3-勇者の攻撃!$U228/150</f>
        <v>1.5333333333333334</v>
      </c>
      <c r="AD228" s="12">
        <f>8-勇者の攻撃!$U228/50</f>
        <v>3.5999999999999996</v>
      </c>
    </row>
    <row r="229" spans="18:30" x14ac:dyDescent="0.2">
      <c r="R229" s="25">
        <v>221</v>
      </c>
      <c r="S229" s="22">
        <f t="shared" si="4"/>
        <v>2.4733340699999999</v>
      </c>
      <c r="U229" s="27">
        <v>221</v>
      </c>
      <c r="V229" s="5" t="str">
        <f>ROUND(SUM(1+U229/1.5),0)&amp;"～"&amp;SUM(3,U229)</f>
        <v>148～224</v>
      </c>
      <c r="W229" s="6">
        <f>SUM(10+U229*1.3)</f>
        <v>297.3</v>
      </c>
      <c r="X229" s="6">
        <f>SUM(20+U229*1.5)</f>
        <v>351.5</v>
      </c>
      <c r="Y229" s="20">
        <f>SUM(40+U229*3)</f>
        <v>703</v>
      </c>
      <c r="AA229" s="25">
        <v>221</v>
      </c>
      <c r="AB229" s="11">
        <f>2-勇者の攻撃!$U229/200</f>
        <v>0.89500000000000002</v>
      </c>
      <c r="AC229" s="18">
        <f>3-勇者の攻撃!$U229/150</f>
        <v>1.5266666666666666</v>
      </c>
      <c r="AD229" s="12">
        <f>8-勇者の攻撃!$U229/50</f>
        <v>3.58</v>
      </c>
    </row>
    <row r="230" spans="18:30" x14ac:dyDescent="0.2">
      <c r="R230" s="25">
        <v>222</v>
      </c>
      <c r="S230" s="22">
        <f t="shared" si="4"/>
        <v>2.4800007400000004</v>
      </c>
      <c r="U230" s="15">
        <v>222</v>
      </c>
      <c r="V230" s="5" t="str">
        <f>ROUND(SUM(1+U230/1.5),0)&amp;"～"&amp;SUM(3,U230)</f>
        <v>149～225</v>
      </c>
      <c r="W230" s="6">
        <f>SUM(10+U230*1.3)</f>
        <v>298.60000000000002</v>
      </c>
      <c r="X230" s="6">
        <f>SUM(20+U230*1.5)</f>
        <v>353</v>
      </c>
      <c r="Y230" s="20">
        <f>SUM(40+U230*3)</f>
        <v>706</v>
      </c>
      <c r="AA230" s="25">
        <v>222</v>
      </c>
      <c r="AB230" s="11">
        <f>2-勇者の攻撃!$U230/200</f>
        <v>0.8899999999999999</v>
      </c>
      <c r="AC230" s="18">
        <f>3-勇者の攻撃!$U230/150</f>
        <v>1.52</v>
      </c>
      <c r="AD230" s="12">
        <f>8-勇者の攻撃!$U230/50</f>
        <v>3.5599999999999996</v>
      </c>
    </row>
    <row r="231" spans="18:30" x14ac:dyDescent="0.2">
      <c r="R231" s="25">
        <v>223</v>
      </c>
      <c r="S231" s="22">
        <f t="shared" si="4"/>
        <v>2.4866674099999999</v>
      </c>
      <c r="U231" s="27">
        <v>223</v>
      </c>
      <c r="V231" s="5" t="str">
        <f>ROUND(SUM(1+U231/1.5),0)&amp;"～"&amp;SUM(3,U231)</f>
        <v>150～226</v>
      </c>
      <c r="W231" s="6">
        <f>SUM(10+U231*1.3)</f>
        <v>299.90000000000003</v>
      </c>
      <c r="X231" s="6">
        <f>SUM(20+U231*1.5)</f>
        <v>354.5</v>
      </c>
      <c r="Y231" s="20">
        <f>SUM(40+U231*3)</f>
        <v>709</v>
      </c>
      <c r="AA231" s="25">
        <v>223</v>
      </c>
      <c r="AB231" s="11">
        <f>2-勇者の攻撃!$U231/200</f>
        <v>0.88500000000000001</v>
      </c>
      <c r="AC231" s="18">
        <f>3-勇者の攻撃!$U231/150</f>
        <v>1.5133333333333334</v>
      </c>
      <c r="AD231" s="12">
        <f>8-勇者の攻撃!$U231/50</f>
        <v>3.54</v>
      </c>
    </row>
    <row r="232" spans="18:30" x14ac:dyDescent="0.2">
      <c r="R232" s="25">
        <v>224</v>
      </c>
      <c r="S232" s="22">
        <f t="shared" si="4"/>
        <v>2.4933340800000003</v>
      </c>
      <c r="U232" s="15">
        <v>224</v>
      </c>
      <c r="V232" s="5" t="str">
        <f>ROUND(SUM(1+U232/1.5),0)&amp;"～"&amp;SUM(3,U232)</f>
        <v>150～227</v>
      </c>
      <c r="W232" s="6">
        <f>SUM(10+U232*1.3)</f>
        <v>301.2</v>
      </c>
      <c r="X232" s="6">
        <f>SUM(20+U232*1.5)</f>
        <v>356</v>
      </c>
      <c r="Y232" s="20">
        <f>SUM(40+U232*3)</f>
        <v>712</v>
      </c>
      <c r="AA232" s="25">
        <v>224</v>
      </c>
      <c r="AB232" s="11">
        <f>2-勇者の攻撃!$U232/200</f>
        <v>0.87999999999999989</v>
      </c>
      <c r="AC232" s="18">
        <f>3-勇者の攻撃!$U232/150</f>
        <v>1.5066666666666666</v>
      </c>
      <c r="AD232" s="12">
        <f>8-勇者の攻撃!$U232/50</f>
        <v>3.5199999999999996</v>
      </c>
    </row>
    <row r="233" spans="18:30" x14ac:dyDescent="0.2">
      <c r="R233" s="25">
        <v>225</v>
      </c>
      <c r="S233" s="22">
        <f t="shared" si="4"/>
        <v>2.5000007499999999</v>
      </c>
      <c r="U233" s="27">
        <v>225</v>
      </c>
      <c r="V233" s="5" t="str">
        <f>ROUND(SUM(1+U233/1.5),0)&amp;"～"&amp;SUM(3,U233)</f>
        <v>151～228</v>
      </c>
      <c r="W233" s="6">
        <f>SUM(10+U233*1.3)</f>
        <v>302.5</v>
      </c>
      <c r="X233" s="6">
        <f>SUM(20+U233*1.5)</f>
        <v>357.5</v>
      </c>
      <c r="Y233" s="20">
        <f>SUM(40+U233*3)</f>
        <v>715</v>
      </c>
      <c r="AA233" s="25">
        <v>225</v>
      </c>
      <c r="AB233" s="11">
        <f>2-勇者の攻撃!$U233/200</f>
        <v>0.875</v>
      </c>
      <c r="AC233" s="18">
        <f>3-勇者の攻撃!$U233/150</f>
        <v>1.5</v>
      </c>
      <c r="AD233" s="12">
        <f>8-勇者の攻撃!$U233/50</f>
        <v>3.5</v>
      </c>
    </row>
    <row r="234" spans="18:30" x14ac:dyDescent="0.2">
      <c r="R234" s="25">
        <v>226</v>
      </c>
      <c r="S234" s="22">
        <f t="shared" si="4"/>
        <v>2.5066674200000003</v>
      </c>
      <c r="U234" s="15">
        <v>226</v>
      </c>
      <c r="V234" s="5" t="str">
        <f>ROUND(SUM(1+U234/1.5),0)&amp;"～"&amp;SUM(3,U234)</f>
        <v>152～229</v>
      </c>
      <c r="W234" s="6">
        <f>SUM(10+U234*1.3)</f>
        <v>303.8</v>
      </c>
      <c r="X234" s="6">
        <f>SUM(20+U234*1.5)</f>
        <v>359</v>
      </c>
      <c r="Y234" s="20">
        <f>SUM(40+U234*3)</f>
        <v>718</v>
      </c>
      <c r="AA234" s="25">
        <v>226</v>
      </c>
      <c r="AB234" s="11">
        <f>2-勇者の攻撃!$U234/200</f>
        <v>0.87000000000000011</v>
      </c>
      <c r="AC234" s="18">
        <f>3-勇者の攻撃!$U234/150</f>
        <v>1.4933333333333334</v>
      </c>
      <c r="AD234" s="12">
        <f>8-勇者の攻撃!$U234/50</f>
        <v>3.4800000000000004</v>
      </c>
    </row>
    <row r="235" spans="18:30" x14ac:dyDescent="0.2">
      <c r="R235" s="25">
        <v>227</v>
      </c>
      <c r="S235" s="22">
        <f t="shared" si="4"/>
        <v>2.5133340899999999</v>
      </c>
      <c r="U235" s="27">
        <v>227</v>
      </c>
      <c r="V235" s="5" t="str">
        <f>ROUND(SUM(1+U235/1.5),0)&amp;"～"&amp;SUM(3,U235)</f>
        <v>152～230</v>
      </c>
      <c r="W235" s="6">
        <f>SUM(10+U235*1.3)</f>
        <v>305.10000000000002</v>
      </c>
      <c r="X235" s="6">
        <f>SUM(20+U235*1.5)</f>
        <v>360.5</v>
      </c>
      <c r="Y235" s="20">
        <f>SUM(40+U235*3)</f>
        <v>721</v>
      </c>
      <c r="AA235" s="25">
        <v>227</v>
      </c>
      <c r="AB235" s="11">
        <f>2-勇者の攻撃!$U235/200</f>
        <v>0.86499999999999999</v>
      </c>
      <c r="AC235" s="18">
        <f>3-勇者の攻撃!$U235/150</f>
        <v>1.4866666666666666</v>
      </c>
      <c r="AD235" s="12">
        <f>8-勇者の攻撃!$U235/50</f>
        <v>3.46</v>
      </c>
    </row>
    <row r="236" spans="18:30" x14ac:dyDescent="0.2">
      <c r="R236" s="25">
        <v>228</v>
      </c>
      <c r="S236" s="22">
        <f t="shared" si="4"/>
        <v>2.5200007600000003</v>
      </c>
      <c r="U236" s="15">
        <v>228</v>
      </c>
      <c r="V236" s="5" t="str">
        <f>ROUND(SUM(1+U236/1.5),0)&amp;"～"&amp;SUM(3,U236)</f>
        <v>153～231</v>
      </c>
      <c r="W236" s="6">
        <f>SUM(10+U236*1.3)</f>
        <v>306.40000000000003</v>
      </c>
      <c r="X236" s="6">
        <f>SUM(20+U236*1.5)</f>
        <v>362</v>
      </c>
      <c r="Y236" s="20">
        <f>SUM(40+U236*3)</f>
        <v>724</v>
      </c>
      <c r="AA236" s="25">
        <v>228</v>
      </c>
      <c r="AB236" s="11">
        <f>2-勇者の攻撃!$U236/200</f>
        <v>0.8600000000000001</v>
      </c>
      <c r="AC236" s="18">
        <f>3-勇者の攻撃!$U236/150</f>
        <v>1.48</v>
      </c>
      <c r="AD236" s="12">
        <f>8-勇者の攻撃!$U236/50</f>
        <v>3.4400000000000004</v>
      </c>
    </row>
    <row r="237" spans="18:30" x14ac:dyDescent="0.2">
      <c r="R237" s="25">
        <v>229</v>
      </c>
      <c r="S237" s="22">
        <f t="shared" si="4"/>
        <v>2.5266674299999998</v>
      </c>
      <c r="U237" s="27">
        <v>229</v>
      </c>
      <c r="V237" s="5" t="str">
        <f>ROUND(SUM(1+U237/1.5),0)&amp;"～"&amp;SUM(3,U237)</f>
        <v>154～232</v>
      </c>
      <c r="W237" s="6">
        <f>SUM(10+U237*1.3)</f>
        <v>307.7</v>
      </c>
      <c r="X237" s="6">
        <f>SUM(20+U237*1.5)</f>
        <v>363.5</v>
      </c>
      <c r="Y237" s="20">
        <f>SUM(40+U237*3)</f>
        <v>727</v>
      </c>
      <c r="AA237" s="25">
        <v>229</v>
      </c>
      <c r="AB237" s="11">
        <f>2-勇者の攻撃!$U237/200</f>
        <v>0.85499999999999998</v>
      </c>
      <c r="AC237" s="18">
        <f>3-勇者の攻撃!$U237/150</f>
        <v>1.4733333333333334</v>
      </c>
      <c r="AD237" s="12">
        <f>8-勇者の攻撃!$U237/50</f>
        <v>3.42</v>
      </c>
    </row>
    <row r="238" spans="18:30" x14ac:dyDescent="0.2">
      <c r="R238" s="25">
        <v>230</v>
      </c>
      <c r="S238" s="22">
        <f t="shared" si="4"/>
        <v>2.5333341000000003</v>
      </c>
      <c r="U238" s="15">
        <v>230</v>
      </c>
      <c r="V238" s="5" t="str">
        <f>ROUND(SUM(1+U238/1.5),0)&amp;"～"&amp;SUM(3,U238)</f>
        <v>154～233</v>
      </c>
      <c r="W238" s="6">
        <f>SUM(10+U238*1.3)</f>
        <v>309</v>
      </c>
      <c r="X238" s="6">
        <f>SUM(20+U238*1.5)</f>
        <v>365</v>
      </c>
      <c r="Y238" s="20">
        <f>SUM(40+U238*3)</f>
        <v>730</v>
      </c>
      <c r="AA238" s="25">
        <v>230</v>
      </c>
      <c r="AB238" s="11">
        <f>2-勇者の攻撃!$U238/200</f>
        <v>0.85000000000000009</v>
      </c>
      <c r="AC238" s="18">
        <f>3-勇者の攻撃!$U238/150</f>
        <v>1.4666666666666666</v>
      </c>
      <c r="AD238" s="12">
        <f>8-勇者の攻撃!$U238/50</f>
        <v>3.4000000000000004</v>
      </c>
    </row>
    <row r="239" spans="18:30" x14ac:dyDescent="0.2">
      <c r="R239" s="25">
        <v>231</v>
      </c>
      <c r="S239" s="22">
        <f t="shared" si="4"/>
        <v>2.5400007699999998</v>
      </c>
      <c r="U239" s="27">
        <v>231</v>
      </c>
      <c r="V239" s="5" t="str">
        <f>ROUND(SUM(1+U239/1.5),0)&amp;"～"&amp;SUM(3,U239)</f>
        <v>155～234</v>
      </c>
      <c r="W239" s="6">
        <f>SUM(10+U239*1.3)</f>
        <v>310.3</v>
      </c>
      <c r="X239" s="6">
        <f>SUM(20+U239*1.5)</f>
        <v>366.5</v>
      </c>
      <c r="Y239" s="20">
        <f>SUM(40+U239*3)</f>
        <v>733</v>
      </c>
      <c r="AA239" s="25">
        <v>231</v>
      </c>
      <c r="AB239" s="11">
        <f>2-勇者の攻撃!$U239/200</f>
        <v>0.84499999999999997</v>
      </c>
      <c r="AC239" s="18">
        <f>3-勇者の攻撃!$U239/150</f>
        <v>1.46</v>
      </c>
      <c r="AD239" s="12">
        <f>8-勇者の攻撃!$U239/50</f>
        <v>3.38</v>
      </c>
    </row>
    <row r="240" spans="18:30" x14ac:dyDescent="0.2">
      <c r="R240" s="25">
        <v>232</v>
      </c>
      <c r="S240" s="22">
        <f t="shared" si="4"/>
        <v>2.5466674400000002</v>
      </c>
      <c r="U240" s="15">
        <v>232</v>
      </c>
      <c r="V240" s="5" t="str">
        <f>ROUND(SUM(1+U240/1.5),0)&amp;"～"&amp;SUM(3,U240)</f>
        <v>156～235</v>
      </c>
      <c r="W240" s="6">
        <f>SUM(10+U240*1.3)</f>
        <v>311.60000000000002</v>
      </c>
      <c r="X240" s="6">
        <f>SUM(20+U240*1.5)</f>
        <v>368</v>
      </c>
      <c r="Y240" s="20">
        <f>SUM(40+U240*3)</f>
        <v>736</v>
      </c>
      <c r="AA240" s="25">
        <v>232</v>
      </c>
      <c r="AB240" s="11">
        <f>2-勇者の攻撃!$U240/200</f>
        <v>0.84000000000000008</v>
      </c>
      <c r="AC240" s="18">
        <f>3-勇者の攻撃!$U240/150</f>
        <v>1.4533333333333334</v>
      </c>
      <c r="AD240" s="12">
        <f>8-勇者の攻撃!$U240/50</f>
        <v>3.3600000000000003</v>
      </c>
    </row>
    <row r="241" spans="18:30" x14ac:dyDescent="0.2">
      <c r="R241" s="25">
        <v>233</v>
      </c>
      <c r="S241" s="22">
        <f t="shared" si="4"/>
        <v>2.5533341099999998</v>
      </c>
      <c r="U241" s="27">
        <v>233</v>
      </c>
      <c r="V241" s="5" t="str">
        <f>ROUND(SUM(1+U241/1.5),0)&amp;"～"&amp;SUM(3,U241)</f>
        <v>156～236</v>
      </c>
      <c r="W241" s="6">
        <f>SUM(10+U241*1.3)</f>
        <v>312.90000000000003</v>
      </c>
      <c r="X241" s="6">
        <f>SUM(20+U241*1.5)</f>
        <v>369.5</v>
      </c>
      <c r="Y241" s="20">
        <f>SUM(40+U241*3)</f>
        <v>739</v>
      </c>
      <c r="AA241" s="25">
        <v>233</v>
      </c>
      <c r="AB241" s="11">
        <f>2-勇者の攻撃!$U241/200</f>
        <v>0.83499999999999996</v>
      </c>
      <c r="AC241" s="18">
        <f>3-勇者の攻撃!$U241/150</f>
        <v>1.4466666666666668</v>
      </c>
      <c r="AD241" s="12">
        <f>8-勇者の攻撃!$U241/50</f>
        <v>3.34</v>
      </c>
    </row>
    <row r="242" spans="18:30" x14ac:dyDescent="0.2">
      <c r="R242" s="25">
        <v>234</v>
      </c>
      <c r="S242" s="22">
        <f t="shared" si="4"/>
        <v>2.5600007800000002</v>
      </c>
      <c r="U242" s="15">
        <v>234</v>
      </c>
      <c r="V242" s="5" t="str">
        <f>ROUND(SUM(1+U242/1.5),0)&amp;"～"&amp;SUM(3,U242)</f>
        <v>157～237</v>
      </c>
      <c r="W242" s="6">
        <f>SUM(10+U242*1.3)</f>
        <v>314.2</v>
      </c>
      <c r="X242" s="6">
        <f>SUM(20+U242*1.5)</f>
        <v>371</v>
      </c>
      <c r="Y242" s="20">
        <f>SUM(40+U242*3)</f>
        <v>742</v>
      </c>
      <c r="AA242" s="25">
        <v>234</v>
      </c>
      <c r="AB242" s="11">
        <f>2-勇者の攻撃!$U242/200</f>
        <v>0.83000000000000007</v>
      </c>
      <c r="AC242" s="18">
        <f>3-勇者の攻撃!$U242/150</f>
        <v>1.44</v>
      </c>
      <c r="AD242" s="12">
        <f>8-勇者の攻撃!$U242/50</f>
        <v>3.3200000000000003</v>
      </c>
    </row>
    <row r="243" spans="18:30" x14ac:dyDescent="0.2">
      <c r="R243" s="25">
        <v>235</v>
      </c>
      <c r="S243" s="22">
        <f t="shared" si="4"/>
        <v>2.5666674500000002</v>
      </c>
      <c r="U243" s="27">
        <v>235</v>
      </c>
      <c r="V243" s="5" t="str">
        <f>ROUND(SUM(1+U243/1.5),0)&amp;"～"&amp;SUM(3,U243)</f>
        <v>158～238</v>
      </c>
      <c r="W243" s="6">
        <f>SUM(10+U243*1.3)</f>
        <v>315.5</v>
      </c>
      <c r="X243" s="6">
        <f>SUM(20+U243*1.5)</f>
        <v>372.5</v>
      </c>
      <c r="Y243" s="20">
        <f>SUM(40+U243*3)</f>
        <v>745</v>
      </c>
      <c r="AA243" s="25">
        <v>235</v>
      </c>
      <c r="AB243" s="11">
        <f>2-勇者の攻撃!$U243/200</f>
        <v>0.82499999999999996</v>
      </c>
      <c r="AC243" s="18">
        <f>3-勇者の攻撃!$U243/150</f>
        <v>1.4333333333333333</v>
      </c>
      <c r="AD243" s="12">
        <f>8-勇者の攻撃!$U243/50</f>
        <v>3.3</v>
      </c>
    </row>
    <row r="244" spans="18:30" x14ac:dyDescent="0.2">
      <c r="R244" s="25">
        <v>236</v>
      </c>
      <c r="S244" s="22">
        <f t="shared" si="4"/>
        <v>2.5733341200000002</v>
      </c>
      <c r="U244" s="15">
        <v>236</v>
      </c>
      <c r="V244" s="5" t="str">
        <f>ROUND(SUM(1+U244/1.5),0)&amp;"～"&amp;SUM(3,U244)</f>
        <v>158～239</v>
      </c>
      <c r="W244" s="6">
        <f>SUM(10+U244*1.3)</f>
        <v>316.8</v>
      </c>
      <c r="X244" s="6">
        <f>SUM(20+U244*1.5)</f>
        <v>374</v>
      </c>
      <c r="Y244" s="20">
        <f>SUM(40+U244*3)</f>
        <v>748</v>
      </c>
      <c r="AA244" s="25">
        <v>236</v>
      </c>
      <c r="AB244" s="11">
        <f>2-勇者の攻撃!$U244/200</f>
        <v>0.82000000000000006</v>
      </c>
      <c r="AC244" s="18">
        <f>3-勇者の攻撃!$U244/150</f>
        <v>1.4266666666666667</v>
      </c>
      <c r="AD244" s="12">
        <f>8-勇者の攻撃!$U244/50</f>
        <v>3.2800000000000002</v>
      </c>
    </row>
    <row r="245" spans="18:30" x14ac:dyDescent="0.2">
      <c r="R245" s="25">
        <v>237</v>
      </c>
      <c r="S245" s="22">
        <f t="shared" si="4"/>
        <v>2.5800007900000002</v>
      </c>
      <c r="U245" s="27">
        <v>237</v>
      </c>
      <c r="V245" s="5" t="str">
        <f>ROUND(SUM(1+U245/1.5),0)&amp;"～"&amp;SUM(3,U245)</f>
        <v>159～240</v>
      </c>
      <c r="W245" s="6">
        <f>SUM(10+U245*1.3)</f>
        <v>318.10000000000002</v>
      </c>
      <c r="X245" s="6">
        <f>SUM(20+U245*1.5)</f>
        <v>375.5</v>
      </c>
      <c r="Y245" s="20">
        <f>SUM(40+U245*3)</f>
        <v>751</v>
      </c>
      <c r="AA245" s="25">
        <v>237</v>
      </c>
      <c r="AB245" s="11">
        <f>2-勇者の攻撃!$U245/200</f>
        <v>0.81499999999999995</v>
      </c>
      <c r="AC245" s="18">
        <f>3-勇者の攻撃!$U245/150</f>
        <v>1.42</v>
      </c>
      <c r="AD245" s="12">
        <f>8-勇者の攻撃!$U245/50</f>
        <v>3.26</v>
      </c>
    </row>
    <row r="246" spans="18:30" x14ac:dyDescent="0.2">
      <c r="R246" s="25">
        <v>238</v>
      </c>
      <c r="S246" s="22">
        <f t="shared" si="4"/>
        <v>2.5866674600000001</v>
      </c>
      <c r="U246" s="15">
        <v>238</v>
      </c>
      <c r="V246" s="5" t="str">
        <f>ROUND(SUM(1+U246/1.5),0)&amp;"～"&amp;SUM(3,U246)</f>
        <v>160～241</v>
      </c>
      <c r="W246" s="6">
        <f>SUM(10+U246*1.3)</f>
        <v>319.40000000000003</v>
      </c>
      <c r="X246" s="6">
        <f>SUM(20+U246*1.5)</f>
        <v>377</v>
      </c>
      <c r="Y246" s="20">
        <f>SUM(40+U246*3)</f>
        <v>754</v>
      </c>
      <c r="AA246" s="25">
        <v>238</v>
      </c>
      <c r="AB246" s="11">
        <f>2-勇者の攻撃!$U246/200</f>
        <v>0.81</v>
      </c>
      <c r="AC246" s="18">
        <f>3-勇者の攻撃!$U246/150</f>
        <v>1.4133333333333333</v>
      </c>
      <c r="AD246" s="12">
        <f>8-勇者の攻撃!$U246/50</f>
        <v>3.24</v>
      </c>
    </row>
    <row r="247" spans="18:30" x14ac:dyDescent="0.2">
      <c r="R247" s="25">
        <v>239</v>
      </c>
      <c r="S247" s="22">
        <f t="shared" si="4"/>
        <v>2.5933341300000001</v>
      </c>
      <c r="U247" s="27">
        <v>239</v>
      </c>
      <c r="V247" s="5" t="str">
        <f>ROUND(SUM(1+U247/1.5),0)&amp;"～"&amp;SUM(3,U247)</f>
        <v>160～242</v>
      </c>
      <c r="W247" s="6">
        <f>SUM(10+U247*1.3)</f>
        <v>320.7</v>
      </c>
      <c r="X247" s="6">
        <f>SUM(20+U247*1.5)</f>
        <v>378.5</v>
      </c>
      <c r="Y247" s="20">
        <f>SUM(40+U247*3)</f>
        <v>757</v>
      </c>
      <c r="AA247" s="25">
        <v>239</v>
      </c>
      <c r="AB247" s="11">
        <f>2-勇者の攻撃!$U247/200</f>
        <v>0.80499999999999994</v>
      </c>
      <c r="AC247" s="18">
        <f>3-勇者の攻撃!$U247/150</f>
        <v>1.4066666666666667</v>
      </c>
      <c r="AD247" s="12">
        <f>8-勇者の攻撃!$U247/50</f>
        <v>3.2199999999999998</v>
      </c>
    </row>
    <row r="248" spans="18:30" x14ac:dyDescent="0.2">
      <c r="R248" s="25">
        <v>240</v>
      </c>
      <c r="S248" s="22">
        <f t="shared" si="4"/>
        <v>2.6000008000000001</v>
      </c>
      <c r="U248" s="15">
        <v>240</v>
      </c>
      <c r="V248" s="5" t="str">
        <f>ROUND(SUM(1+U248/1.5),0)&amp;"～"&amp;SUM(3,U248)</f>
        <v>161～243</v>
      </c>
      <c r="W248" s="6">
        <f>SUM(10+U248*1.3)</f>
        <v>322</v>
      </c>
      <c r="X248" s="6">
        <f>SUM(20+U248*1.5)</f>
        <v>380</v>
      </c>
      <c r="Y248" s="20">
        <f>SUM(40+U248*3)</f>
        <v>760</v>
      </c>
      <c r="AA248" s="25">
        <v>240</v>
      </c>
      <c r="AB248" s="11">
        <f>2-勇者の攻撃!$U248/200</f>
        <v>0.8</v>
      </c>
      <c r="AC248" s="18">
        <f>3-勇者の攻撃!$U248/150</f>
        <v>1.4</v>
      </c>
      <c r="AD248" s="12">
        <f>8-勇者の攻撃!$U248/50</f>
        <v>3.2</v>
      </c>
    </row>
    <row r="249" spans="18:30" x14ac:dyDescent="0.2">
      <c r="R249" s="25">
        <v>241</v>
      </c>
      <c r="S249" s="22">
        <f t="shared" si="4"/>
        <v>2.6066674700000001</v>
      </c>
      <c r="U249" s="27">
        <v>241</v>
      </c>
      <c r="V249" s="5" t="str">
        <f>ROUND(SUM(1+U249/1.5),0)&amp;"～"&amp;SUM(3,U249)</f>
        <v>162～244</v>
      </c>
      <c r="W249" s="6">
        <f>SUM(10+U249*1.3)</f>
        <v>323.3</v>
      </c>
      <c r="X249" s="6">
        <f>SUM(20+U249*1.5)</f>
        <v>381.5</v>
      </c>
      <c r="Y249" s="20">
        <f>SUM(40+U249*3)</f>
        <v>763</v>
      </c>
      <c r="AA249" s="25">
        <v>241</v>
      </c>
      <c r="AB249" s="11">
        <f>2-勇者の攻撃!$U249/200</f>
        <v>0.79499999999999993</v>
      </c>
      <c r="AC249" s="18">
        <f>3-勇者の攻撃!$U249/150</f>
        <v>1.3933333333333333</v>
      </c>
      <c r="AD249" s="12">
        <f>8-勇者の攻撃!$U249/50</f>
        <v>3.1799999999999997</v>
      </c>
    </row>
    <row r="250" spans="18:30" x14ac:dyDescent="0.2">
      <c r="R250" s="25">
        <v>242</v>
      </c>
      <c r="S250" s="22">
        <f t="shared" si="4"/>
        <v>2.6133341400000001</v>
      </c>
      <c r="U250" s="15">
        <v>242</v>
      </c>
      <c r="V250" s="5" t="str">
        <f>ROUND(SUM(1+U250/1.5),0)&amp;"～"&amp;SUM(3,U250)</f>
        <v>162～245</v>
      </c>
      <c r="W250" s="6">
        <f>SUM(10+U250*1.3)</f>
        <v>324.60000000000002</v>
      </c>
      <c r="X250" s="6">
        <f>SUM(20+U250*1.5)</f>
        <v>383</v>
      </c>
      <c r="Y250" s="20">
        <f>SUM(40+U250*3)</f>
        <v>766</v>
      </c>
      <c r="AA250" s="25">
        <v>242</v>
      </c>
      <c r="AB250" s="11">
        <f>2-勇者の攻撃!$U250/200</f>
        <v>0.79</v>
      </c>
      <c r="AC250" s="18">
        <f>3-勇者の攻撃!$U250/150</f>
        <v>1.3866666666666667</v>
      </c>
      <c r="AD250" s="12">
        <f>8-勇者の攻撃!$U250/50</f>
        <v>3.16</v>
      </c>
    </row>
    <row r="251" spans="18:30" x14ac:dyDescent="0.2">
      <c r="R251" s="25">
        <v>243</v>
      </c>
      <c r="S251" s="22">
        <f t="shared" si="4"/>
        <v>2.6200008100000001</v>
      </c>
      <c r="U251" s="27">
        <v>243</v>
      </c>
      <c r="V251" s="5" t="str">
        <f>ROUND(SUM(1+U251/1.5),0)&amp;"～"&amp;SUM(3,U251)</f>
        <v>163～246</v>
      </c>
      <c r="W251" s="6">
        <f>SUM(10+U251*1.3)</f>
        <v>325.90000000000003</v>
      </c>
      <c r="X251" s="6">
        <f>SUM(20+U251*1.5)</f>
        <v>384.5</v>
      </c>
      <c r="Y251" s="20">
        <f>SUM(40+U251*3)</f>
        <v>769</v>
      </c>
      <c r="AA251" s="25">
        <v>243</v>
      </c>
      <c r="AB251" s="11">
        <f>2-勇者の攻撃!$U251/200</f>
        <v>0.78499999999999992</v>
      </c>
      <c r="AC251" s="18">
        <f>3-勇者の攻撃!$U251/150</f>
        <v>1.38</v>
      </c>
      <c r="AD251" s="12">
        <f>8-勇者の攻撃!$U251/50</f>
        <v>3.1399999999999997</v>
      </c>
    </row>
    <row r="252" spans="18:30" x14ac:dyDescent="0.2">
      <c r="R252" s="25">
        <v>244</v>
      </c>
      <c r="S252" s="22">
        <f t="shared" si="4"/>
        <v>2.6266674800000001</v>
      </c>
      <c r="U252" s="15">
        <v>244</v>
      </c>
      <c r="V252" s="5" t="str">
        <f>ROUND(SUM(1+U252/1.5),0)&amp;"～"&amp;SUM(3,U252)</f>
        <v>164～247</v>
      </c>
      <c r="W252" s="6">
        <f>SUM(10+U252*1.3)</f>
        <v>327.2</v>
      </c>
      <c r="X252" s="6">
        <f>SUM(20+U252*1.5)</f>
        <v>386</v>
      </c>
      <c r="Y252" s="20">
        <f>SUM(40+U252*3)</f>
        <v>772</v>
      </c>
      <c r="AA252" s="25">
        <v>244</v>
      </c>
      <c r="AB252" s="11">
        <f>2-勇者の攻撃!$U252/200</f>
        <v>0.78</v>
      </c>
      <c r="AC252" s="18">
        <f>3-勇者の攻撃!$U252/150</f>
        <v>1.3733333333333333</v>
      </c>
      <c r="AD252" s="12">
        <f>8-勇者の攻撃!$U252/50</f>
        <v>3.12</v>
      </c>
    </row>
    <row r="253" spans="18:30" x14ac:dyDescent="0.2">
      <c r="R253" s="25">
        <v>245</v>
      </c>
      <c r="S253" s="22">
        <f t="shared" si="4"/>
        <v>2.63333415</v>
      </c>
      <c r="U253" s="27">
        <v>245</v>
      </c>
      <c r="V253" s="5" t="str">
        <f>ROUND(SUM(1+U253/1.5),0)&amp;"～"&amp;SUM(3,U253)</f>
        <v>164～248</v>
      </c>
      <c r="W253" s="6">
        <f>SUM(10+U253*1.3)</f>
        <v>328.5</v>
      </c>
      <c r="X253" s="6">
        <f>SUM(20+U253*1.5)</f>
        <v>387.5</v>
      </c>
      <c r="Y253" s="20">
        <f>SUM(40+U253*3)</f>
        <v>775</v>
      </c>
      <c r="AA253" s="25">
        <v>245</v>
      </c>
      <c r="AB253" s="11">
        <f>2-勇者の攻撃!$U253/200</f>
        <v>0.77499999999999991</v>
      </c>
      <c r="AC253" s="18">
        <f>3-勇者の攻撃!$U253/150</f>
        <v>1.3666666666666667</v>
      </c>
      <c r="AD253" s="12">
        <f>8-勇者の攻撃!$U253/50</f>
        <v>3.0999999999999996</v>
      </c>
    </row>
    <row r="254" spans="18:30" x14ac:dyDescent="0.2">
      <c r="R254" s="25">
        <v>246</v>
      </c>
      <c r="S254" s="22">
        <f t="shared" si="4"/>
        <v>2.64000082</v>
      </c>
      <c r="U254" s="15">
        <v>246</v>
      </c>
      <c r="V254" s="5" t="str">
        <f>ROUND(SUM(1+U254/1.5),0)&amp;"～"&amp;SUM(3,U254)</f>
        <v>165～249</v>
      </c>
      <c r="W254" s="6">
        <f>SUM(10+U254*1.3)</f>
        <v>329.8</v>
      </c>
      <c r="X254" s="6">
        <f>SUM(20+U254*1.5)</f>
        <v>389</v>
      </c>
      <c r="Y254" s="20">
        <f>SUM(40+U254*3)</f>
        <v>778</v>
      </c>
      <c r="AA254" s="25">
        <v>246</v>
      </c>
      <c r="AB254" s="11">
        <f>2-勇者の攻撃!$U254/200</f>
        <v>0.77</v>
      </c>
      <c r="AC254" s="18">
        <f>3-勇者の攻撃!$U254/150</f>
        <v>1.36</v>
      </c>
      <c r="AD254" s="12">
        <f>8-勇者の攻撃!$U254/50</f>
        <v>3.08</v>
      </c>
    </row>
    <row r="255" spans="18:30" x14ac:dyDescent="0.2">
      <c r="R255" s="25">
        <v>247</v>
      </c>
      <c r="S255" s="22">
        <f t="shared" si="4"/>
        <v>2.64666749</v>
      </c>
      <c r="U255" s="27">
        <v>247</v>
      </c>
      <c r="V255" s="5" t="str">
        <f>ROUND(SUM(1+U255/1.5),0)&amp;"～"&amp;SUM(3,U255)</f>
        <v>166～250</v>
      </c>
      <c r="W255" s="6">
        <f>SUM(10+U255*1.3)</f>
        <v>331.1</v>
      </c>
      <c r="X255" s="6">
        <f>SUM(20+U255*1.5)</f>
        <v>390.5</v>
      </c>
      <c r="Y255" s="20">
        <f>SUM(40+U255*3)</f>
        <v>781</v>
      </c>
      <c r="AA255" s="25">
        <v>247</v>
      </c>
      <c r="AB255" s="11">
        <f>2-勇者の攻撃!$U255/200</f>
        <v>0.7649999999999999</v>
      </c>
      <c r="AC255" s="18">
        <f>3-勇者の攻撃!$U255/150</f>
        <v>1.3533333333333333</v>
      </c>
      <c r="AD255" s="12">
        <f>8-勇者の攻撃!$U255/50</f>
        <v>3.0599999999999996</v>
      </c>
    </row>
    <row r="256" spans="18:30" x14ac:dyDescent="0.2">
      <c r="R256" s="25">
        <v>248</v>
      </c>
      <c r="S256" s="22">
        <f>SUM(1,0.00666667*R256)</f>
        <v>2.65333416</v>
      </c>
      <c r="U256" s="15">
        <v>248</v>
      </c>
      <c r="V256" s="5" t="str">
        <f>ROUND(SUM(1+U256/1.5),0)&amp;"～"&amp;SUM(3,U256)</f>
        <v>166～251</v>
      </c>
      <c r="W256" s="6">
        <f>SUM(10+U256*1.3)</f>
        <v>332.40000000000003</v>
      </c>
      <c r="X256" s="6">
        <f>SUM(20+U256*1.5)</f>
        <v>392</v>
      </c>
      <c r="Y256" s="20">
        <f>SUM(40+U256*3)</f>
        <v>784</v>
      </c>
      <c r="AA256" s="25">
        <v>248</v>
      </c>
      <c r="AB256" s="11">
        <f>2-勇者の攻撃!$U256/200</f>
        <v>0.76</v>
      </c>
      <c r="AC256" s="18">
        <f>3-勇者の攻撃!$U256/150</f>
        <v>1.3466666666666667</v>
      </c>
      <c r="AD256" s="12">
        <f>8-勇者の攻撃!$U256/50</f>
        <v>3.04</v>
      </c>
    </row>
    <row r="257" spans="18:30" x14ac:dyDescent="0.2">
      <c r="R257" s="25">
        <v>249</v>
      </c>
      <c r="S257" s="22">
        <f t="shared" si="4"/>
        <v>2.6600008300000004</v>
      </c>
      <c r="U257" s="27">
        <v>249</v>
      </c>
      <c r="V257" s="5" t="str">
        <f>ROUND(SUM(1+U257/1.5),0)&amp;"～"&amp;SUM(3,U257)</f>
        <v>167～252</v>
      </c>
      <c r="W257" s="6">
        <f>SUM(10+U257*1.3)</f>
        <v>333.7</v>
      </c>
      <c r="X257" s="6">
        <f>SUM(20+U257*1.5)</f>
        <v>393.5</v>
      </c>
      <c r="Y257" s="20">
        <f>SUM(40+U257*3)</f>
        <v>787</v>
      </c>
      <c r="AA257" s="25">
        <v>249</v>
      </c>
      <c r="AB257" s="11">
        <f>2-勇者の攻撃!$U257/200</f>
        <v>0.75499999999999989</v>
      </c>
      <c r="AC257" s="18">
        <f>3-勇者の攻撃!$U257/150</f>
        <v>1.34</v>
      </c>
      <c r="AD257" s="12">
        <f>8-勇者の攻撃!$U257/50</f>
        <v>3.0199999999999996</v>
      </c>
    </row>
    <row r="258" spans="18:30" x14ac:dyDescent="0.2">
      <c r="R258" s="25">
        <v>250</v>
      </c>
      <c r="S258" s="22">
        <f t="shared" si="4"/>
        <v>2.6666675</v>
      </c>
      <c r="U258" s="15">
        <v>250</v>
      </c>
      <c r="V258" s="5" t="str">
        <f>ROUND(SUM(1+U258/1.5),0)&amp;"～"&amp;SUM(3,U258)</f>
        <v>168～253</v>
      </c>
      <c r="W258" s="6">
        <f>SUM(10+U258*1.3)</f>
        <v>335</v>
      </c>
      <c r="X258" s="6">
        <f>SUM(20+U258*1.5)</f>
        <v>395</v>
      </c>
      <c r="Y258" s="20">
        <f>SUM(40+U258*3)</f>
        <v>790</v>
      </c>
      <c r="AA258" s="25">
        <v>250</v>
      </c>
      <c r="AB258" s="11">
        <f>2-勇者の攻撃!$U258/200</f>
        <v>0.75</v>
      </c>
      <c r="AC258" s="18">
        <f>3-勇者の攻撃!$U258/150</f>
        <v>1.3333333333333333</v>
      </c>
      <c r="AD258" s="12">
        <f>8-勇者の攻撃!$U258/50</f>
        <v>3</v>
      </c>
    </row>
    <row r="259" spans="18:30" x14ac:dyDescent="0.2">
      <c r="R259" s="25">
        <v>251</v>
      </c>
      <c r="S259" s="22">
        <f t="shared" si="4"/>
        <v>2.6733341700000004</v>
      </c>
      <c r="U259" s="27">
        <v>251</v>
      </c>
      <c r="V259" s="5" t="str">
        <f>ROUND(SUM(1+U259/1.5),0)&amp;"～"&amp;SUM(3,U259)</f>
        <v>168～254</v>
      </c>
      <c r="W259" s="6">
        <f>SUM(10+U259*1.3)</f>
        <v>336.3</v>
      </c>
      <c r="X259" s="6">
        <f>SUM(20+U259*1.5)</f>
        <v>396.5</v>
      </c>
      <c r="Y259" s="20">
        <f>SUM(40+U259*3)</f>
        <v>793</v>
      </c>
      <c r="AA259" s="25">
        <v>251</v>
      </c>
      <c r="AB259" s="11">
        <f>2-勇者の攻撃!$U259/200</f>
        <v>0.74500000000000011</v>
      </c>
      <c r="AC259" s="18">
        <f>3-勇者の攻撃!$U259/150</f>
        <v>1.3266666666666667</v>
      </c>
      <c r="AD259" s="12">
        <f>8-勇者の攻撃!$U259/50</f>
        <v>2.9800000000000004</v>
      </c>
    </row>
    <row r="260" spans="18:30" x14ac:dyDescent="0.2">
      <c r="R260" s="25">
        <v>252</v>
      </c>
      <c r="S260" s="22">
        <f t="shared" si="4"/>
        <v>2.6800008399999999</v>
      </c>
      <c r="U260" s="15">
        <v>252</v>
      </c>
      <c r="V260" s="5" t="str">
        <f>ROUND(SUM(1+U260/1.5),0)&amp;"～"&amp;SUM(3,U260)</f>
        <v>169～255</v>
      </c>
      <c r="W260" s="6">
        <f>SUM(10+U260*1.3)</f>
        <v>337.6</v>
      </c>
      <c r="X260" s="6">
        <f>SUM(20+U260*1.5)</f>
        <v>398</v>
      </c>
      <c r="Y260" s="20">
        <f>SUM(40+U260*3)</f>
        <v>796</v>
      </c>
      <c r="AA260" s="25">
        <v>252</v>
      </c>
      <c r="AB260" s="11">
        <f>2-勇者の攻撃!$U260/200</f>
        <v>0.74</v>
      </c>
      <c r="AC260" s="18">
        <f>3-勇者の攻撃!$U260/150</f>
        <v>1.32</v>
      </c>
      <c r="AD260" s="12">
        <f>8-勇者の攻撃!$U260/50</f>
        <v>2.96</v>
      </c>
    </row>
    <row r="261" spans="18:30" x14ac:dyDescent="0.2">
      <c r="R261" s="25">
        <v>253</v>
      </c>
      <c r="S261" s="22">
        <f t="shared" si="4"/>
        <v>2.6866675100000004</v>
      </c>
      <c r="U261" s="27">
        <v>253</v>
      </c>
      <c r="V261" s="5" t="str">
        <f>ROUND(SUM(1+U261/1.5),0)&amp;"～"&amp;SUM(3,U261)</f>
        <v>170～256</v>
      </c>
      <c r="W261" s="6">
        <f>SUM(10+U261*1.3)</f>
        <v>338.90000000000003</v>
      </c>
      <c r="X261" s="6">
        <f>SUM(20+U261*1.5)</f>
        <v>399.5</v>
      </c>
      <c r="Y261" s="20">
        <f>SUM(40+U261*3)</f>
        <v>799</v>
      </c>
      <c r="AA261" s="25">
        <v>253</v>
      </c>
      <c r="AB261" s="11">
        <f>2-勇者の攻撃!$U261/200</f>
        <v>0.7350000000000001</v>
      </c>
      <c r="AC261" s="18">
        <f>3-勇者の攻撃!$U261/150</f>
        <v>1.3133333333333332</v>
      </c>
      <c r="AD261" s="12">
        <f>8-勇者の攻撃!$U261/50</f>
        <v>2.9400000000000004</v>
      </c>
    </row>
    <row r="262" spans="18:30" x14ac:dyDescent="0.2">
      <c r="R262" s="25">
        <v>254</v>
      </c>
      <c r="S262" s="22">
        <f t="shared" si="4"/>
        <v>2.6933341799999999</v>
      </c>
      <c r="U262" s="15">
        <v>254</v>
      </c>
      <c r="V262" s="5" t="str">
        <f>ROUND(SUM(1+U262/1.5),0)&amp;"～"&amp;SUM(3,U262)</f>
        <v>170～257</v>
      </c>
      <c r="W262" s="6">
        <f>SUM(10+U262*1.3)</f>
        <v>340.2</v>
      </c>
      <c r="X262" s="6">
        <f>SUM(20+U262*1.5)</f>
        <v>401</v>
      </c>
      <c r="Y262" s="20">
        <f>SUM(40+U262*3)</f>
        <v>802</v>
      </c>
      <c r="AA262" s="25">
        <v>254</v>
      </c>
      <c r="AB262" s="11">
        <f>2-勇者の攻撃!$U262/200</f>
        <v>0.73</v>
      </c>
      <c r="AC262" s="18">
        <f>3-勇者の攻撃!$U262/150</f>
        <v>1.3066666666666666</v>
      </c>
      <c r="AD262" s="12">
        <f>8-勇者の攻撃!$U262/50</f>
        <v>2.92</v>
      </c>
    </row>
    <row r="263" spans="18:30" x14ac:dyDescent="0.2">
      <c r="R263" s="25">
        <v>255</v>
      </c>
      <c r="S263" s="22">
        <f t="shared" si="4"/>
        <v>2.7000008500000003</v>
      </c>
      <c r="U263" s="27">
        <v>255</v>
      </c>
      <c r="V263" s="5" t="str">
        <f>ROUND(SUM(1+U263/1.5),0)&amp;"～"&amp;SUM(3,U263)</f>
        <v>171～258</v>
      </c>
      <c r="W263" s="6">
        <f>SUM(10+U263*1.3)</f>
        <v>341.5</v>
      </c>
      <c r="X263" s="6">
        <f>SUM(20+U263*1.5)</f>
        <v>402.5</v>
      </c>
      <c r="Y263" s="20">
        <f>SUM(40+U263*3)</f>
        <v>805</v>
      </c>
      <c r="AA263" s="25">
        <v>255</v>
      </c>
      <c r="AB263" s="11">
        <f>2-勇者の攻撃!$U263/200</f>
        <v>0.72500000000000009</v>
      </c>
      <c r="AC263" s="18">
        <f>3-勇者の攻撃!$U263/150</f>
        <v>1.3</v>
      </c>
      <c r="AD263" s="12">
        <f>8-勇者の攻撃!$U263/50</f>
        <v>2.9000000000000004</v>
      </c>
    </row>
    <row r="264" spans="18:30" x14ac:dyDescent="0.2">
      <c r="R264" s="25">
        <v>256</v>
      </c>
      <c r="S264" s="22">
        <f t="shared" si="4"/>
        <v>2.7066675199999999</v>
      </c>
      <c r="U264" s="15">
        <v>256</v>
      </c>
      <c r="V264" s="5" t="str">
        <f>ROUND(SUM(1+U264/1.5),0)&amp;"～"&amp;SUM(3,U264)</f>
        <v>172～259</v>
      </c>
      <c r="W264" s="6">
        <f>SUM(10+U264*1.3)</f>
        <v>342.8</v>
      </c>
      <c r="X264" s="6">
        <f>SUM(20+U264*1.5)</f>
        <v>404</v>
      </c>
      <c r="Y264" s="20">
        <f>SUM(40+U264*3)</f>
        <v>808</v>
      </c>
      <c r="AA264" s="25">
        <v>256</v>
      </c>
      <c r="AB264" s="11">
        <f>2-勇者の攻撃!$U264/200</f>
        <v>0.72</v>
      </c>
      <c r="AC264" s="18">
        <f>3-勇者の攻撃!$U264/150</f>
        <v>1.2933333333333332</v>
      </c>
      <c r="AD264" s="12">
        <f>8-勇者の攻撃!$U264/50</f>
        <v>2.88</v>
      </c>
    </row>
    <row r="265" spans="18:30" x14ac:dyDescent="0.2">
      <c r="R265" s="25">
        <v>257</v>
      </c>
      <c r="S265" s="22">
        <f t="shared" ref="S265:S308" si="5">SUM(1,0.00666667*R265)</f>
        <v>2.7133341900000003</v>
      </c>
      <c r="U265" s="27">
        <v>257</v>
      </c>
      <c r="V265" s="5" t="str">
        <f>ROUND(SUM(1+U265/1.5),0)&amp;"～"&amp;SUM(3,U265)</f>
        <v>172～260</v>
      </c>
      <c r="W265" s="6">
        <f>SUM(10+U265*1.3)</f>
        <v>344.1</v>
      </c>
      <c r="X265" s="6">
        <f>SUM(20+U265*1.5)</f>
        <v>405.5</v>
      </c>
      <c r="Y265" s="20">
        <f t="shared" ref="Y265:Y308" si="6">SUM(40+U265*3)</f>
        <v>811</v>
      </c>
      <c r="AA265" s="25">
        <v>257</v>
      </c>
      <c r="AB265" s="11">
        <f>2-勇者の攻撃!$U265/200</f>
        <v>0.71500000000000008</v>
      </c>
      <c r="AC265" s="18">
        <f>3-勇者の攻撃!$U265/150</f>
        <v>1.2866666666666666</v>
      </c>
      <c r="AD265" s="12">
        <f>8-勇者の攻撃!$U265/50</f>
        <v>2.8600000000000003</v>
      </c>
    </row>
    <row r="266" spans="18:30" x14ac:dyDescent="0.2">
      <c r="R266" s="25">
        <v>258</v>
      </c>
      <c r="S266" s="22">
        <f t="shared" si="5"/>
        <v>2.7200008599999999</v>
      </c>
      <c r="U266" s="15">
        <v>258</v>
      </c>
      <c r="V266" s="5" t="str">
        <f>ROUND(SUM(1+U266/1.5),0)&amp;"～"&amp;SUM(3,U266)</f>
        <v>173～261</v>
      </c>
      <c r="W266" s="6">
        <f>SUM(10+U266*1.3)</f>
        <v>345.40000000000003</v>
      </c>
      <c r="X266" s="6">
        <f>SUM(20+U266*1.5)</f>
        <v>407</v>
      </c>
      <c r="Y266" s="20">
        <f t="shared" si="6"/>
        <v>814</v>
      </c>
      <c r="AA266" s="25">
        <v>258</v>
      </c>
      <c r="AB266" s="11">
        <f>2-勇者の攻撃!$U266/200</f>
        <v>0.71</v>
      </c>
      <c r="AC266" s="18">
        <f>3-勇者の攻撃!$U266/150</f>
        <v>1.28</v>
      </c>
      <c r="AD266" s="12">
        <f>8-勇者の攻撃!$U266/50</f>
        <v>2.84</v>
      </c>
    </row>
    <row r="267" spans="18:30" x14ac:dyDescent="0.2">
      <c r="R267" s="25">
        <v>259</v>
      </c>
      <c r="S267" s="22">
        <f t="shared" si="5"/>
        <v>2.7266675300000003</v>
      </c>
      <c r="U267" s="27">
        <v>259</v>
      </c>
      <c r="V267" s="5" t="str">
        <f>ROUND(SUM(1+U267/1.5),0)&amp;"～"&amp;SUM(3,U267)</f>
        <v>174～262</v>
      </c>
      <c r="W267" s="6">
        <f>SUM(10+U267*1.3)</f>
        <v>346.7</v>
      </c>
      <c r="X267" s="6">
        <f>SUM(20+U267*1.5)</f>
        <v>408.5</v>
      </c>
      <c r="Y267" s="20">
        <f t="shared" si="6"/>
        <v>817</v>
      </c>
      <c r="AA267" s="25">
        <v>259</v>
      </c>
      <c r="AB267" s="11">
        <f>2-勇者の攻撃!$U267/200</f>
        <v>0.70500000000000007</v>
      </c>
      <c r="AC267" s="18">
        <f>3-勇者の攻撃!$U267/150</f>
        <v>1.2733333333333334</v>
      </c>
      <c r="AD267" s="12">
        <f>8-勇者の攻撃!$U267/50</f>
        <v>2.8200000000000003</v>
      </c>
    </row>
    <row r="268" spans="18:30" x14ac:dyDescent="0.2">
      <c r="R268" s="25">
        <v>260</v>
      </c>
      <c r="S268" s="22">
        <f t="shared" si="5"/>
        <v>2.7333341999999998</v>
      </c>
      <c r="U268" s="15">
        <v>260</v>
      </c>
      <c r="V268" s="5" t="str">
        <f>ROUND(SUM(1+U268/1.5),0)&amp;"～"&amp;SUM(3,U268)</f>
        <v>174～263</v>
      </c>
      <c r="W268" s="6">
        <f>SUM(10+U268*1.3)</f>
        <v>348</v>
      </c>
      <c r="X268" s="6">
        <f>SUM(20+U268*1.5)</f>
        <v>410</v>
      </c>
      <c r="Y268" s="20">
        <f t="shared" si="6"/>
        <v>820</v>
      </c>
      <c r="AA268" s="25">
        <v>260</v>
      </c>
      <c r="AB268" s="11">
        <f>2-勇者の攻撃!$U268/200</f>
        <v>0.7</v>
      </c>
      <c r="AC268" s="18">
        <f>3-勇者の攻撃!$U268/150</f>
        <v>1.2666666666666666</v>
      </c>
      <c r="AD268" s="12">
        <f>8-勇者の攻撃!$U268/50</f>
        <v>2.8</v>
      </c>
    </row>
    <row r="269" spans="18:30" x14ac:dyDescent="0.2">
      <c r="R269" s="25">
        <v>261</v>
      </c>
      <c r="S269" s="22">
        <f t="shared" si="5"/>
        <v>2.7400008700000003</v>
      </c>
      <c r="U269" s="27">
        <v>261</v>
      </c>
      <c r="V269" s="5" t="str">
        <f>ROUND(SUM(1+U269/1.5),0)&amp;"～"&amp;SUM(3,U269)</f>
        <v>175～264</v>
      </c>
      <c r="W269" s="6">
        <f>SUM(10+U269*1.3)</f>
        <v>349.3</v>
      </c>
      <c r="X269" s="6">
        <f>SUM(20+U269*1.5)</f>
        <v>411.5</v>
      </c>
      <c r="Y269" s="20">
        <f t="shared" si="6"/>
        <v>823</v>
      </c>
      <c r="AA269" s="25">
        <v>261</v>
      </c>
      <c r="AB269" s="11">
        <f>2-勇者の攻撃!$U269/200</f>
        <v>0.69500000000000006</v>
      </c>
      <c r="AC269" s="18">
        <f>3-勇者の攻撃!$U269/150</f>
        <v>1.26</v>
      </c>
      <c r="AD269" s="12">
        <f>8-勇者の攻撃!$U269/50</f>
        <v>2.7800000000000002</v>
      </c>
    </row>
    <row r="270" spans="18:30" x14ac:dyDescent="0.2">
      <c r="R270" s="25">
        <v>262</v>
      </c>
      <c r="S270" s="22">
        <f t="shared" si="5"/>
        <v>2.7466675399999998</v>
      </c>
      <c r="U270" s="15">
        <v>262</v>
      </c>
      <c r="V270" s="5" t="str">
        <f>ROUND(SUM(1+U270/1.5),0)&amp;"～"&amp;SUM(3,U270)</f>
        <v>176～265</v>
      </c>
      <c r="W270" s="6">
        <f>SUM(10+U270*1.3)</f>
        <v>350.6</v>
      </c>
      <c r="X270" s="6">
        <f>SUM(20+U270*1.5)</f>
        <v>413</v>
      </c>
      <c r="Y270" s="20">
        <f t="shared" si="6"/>
        <v>826</v>
      </c>
      <c r="AA270" s="25">
        <v>262</v>
      </c>
      <c r="AB270" s="11">
        <f>2-勇者の攻撃!$U270/200</f>
        <v>0.69</v>
      </c>
      <c r="AC270" s="18">
        <f>3-勇者の攻撃!$U270/150</f>
        <v>1.2533333333333334</v>
      </c>
      <c r="AD270" s="12">
        <f>8-勇者の攻撃!$U270/50</f>
        <v>2.76</v>
      </c>
    </row>
    <row r="271" spans="18:30" x14ac:dyDescent="0.2">
      <c r="R271" s="25">
        <v>263</v>
      </c>
      <c r="S271" s="22">
        <f t="shared" si="5"/>
        <v>2.7533342100000002</v>
      </c>
      <c r="U271" s="27">
        <v>263</v>
      </c>
      <c r="V271" s="5" t="str">
        <f>ROUND(SUM(1+U271/1.5),0)&amp;"～"&amp;SUM(3,U271)</f>
        <v>176～266</v>
      </c>
      <c r="W271" s="6">
        <f>SUM(10+U271*1.3)</f>
        <v>351.90000000000003</v>
      </c>
      <c r="X271" s="6">
        <f>SUM(20+U271*1.5)</f>
        <v>414.5</v>
      </c>
      <c r="Y271" s="20">
        <f t="shared" si="6"/>
        <v>829</v>
      </c>
      <c r="AA271" s="25">
        <v>263</v>
      </c>
      <c r="AB271" s="11">
        <f>2-勇者の攻撃!$U271/200</f>
        <v>0.68500000000000005</v>
      </c>
      <c r="AC271" s="18">
        <f>3-勇者の攻撃!$U271/150</f>
        <v>1.2466666666666666</v>
      </c>
      <c r="AD271" s="12">
        <f>8-勇者の攻撃!$U271/50</f>
        <v>2.74</v>
      </c>
    </row>
    <row r="272" spans="18:30" x14ac:dyDescent="0.2">
      <c r="R272" s="25">
        <v>264</v>
      </c>
      <c r="S272" s="22">
        <f t="shared" si="5"/>
        <v>2.7600008800000002</v>
      </c>
      <c r="U272" s="15">
        <v>264</v>
      </c>
      <c r="V272" s="5" t="str">
        <f>ROUND(SUM(1+U272/1.5),0)&amp;"～"&amp;SUM(3,U272)</f>
        <v>177～267</v>
      </c>
      <c r="W272" s="6">
        <f>SUM(10+U272*1.3)</f>
        <v>353.2</v>
      </c>
      <c r="X272" s="6">
        <f>SUM(20+U272*1.5)</f>
        <v>416</v>
      </c>
      <c r="Y272" s="20">
        <f t="shared" si="6"/>
        <v>832</v>
      </c>
      <c r="AA272" s="25">
        <v>264</v>
      </c>
      <c r="AB272" s="11">
        <f>2-勇者の攻撃!$U272/200</f>
        <v>0.67999999999999994</v>
      </c>
      <c r="AC272" s="18">
        <f>3-勇者の攻撃!$U272/150</f>
        <v>1.24</v>
      </c>
      <c r="AD272" s="12">
        <f>8-勇者の攻撃!$U272/50</f>
        <v>2.7199999999999998</v>
      </c>
    </row>
    <row r="273" spans="18:30" x14ac:dyDescent="0.2">
      <c r="R273" s="25">
        <v>265</v>
      </c>
      <c r="S273" s="22">
        <f t="shared" si="5"/>
        <v>2.7666675500000002</v>
      </c>
      <c r="U273" s="27">
        <v>265</v>
      </c>
      <c r="V273" s="5" t="str">
        <f>ROUND(SUM(1+U273/1.5),0)&amp;"～"&amp;SUM(3,U273)</f>
        <v>178～268</v>
      </c>
      <c r="W273" s="6">
        <f>SUM(10+U273*1.3)</f>
        <v>354.5</v>
      </c>
      <c r="X273" s="6">
        <f>SUM(20+U273*1.5)</f>
        <v>417.5</v>
      </c>
      <c r="Y273" s="20">
        <f t="shared" si="6"/>
        <v>835</v>
      </c>
      <c r="AA273" s="25">
        <v>265</v>
      </c>
      <c r="AB273" s="11">
        <f>2-勇者の攻撃!$U273/200</f>
        <v>0.67500000000000004</v>
      </c>
      <c r="AC273" s="18">
        <f>3-勇者の攻撃!$U273/150</f>
        <v>1.2333333333333334</v>
      </c>
      <c r="AD273" s="12">
        <f>8-勇者の攻撃!$U273/50</f>
        <v>2.7</v>
      </c>
    </row>
    <row r="274" spans="18:30" x14ac:dyDescent="0.2">
      <c r="R274" s="25">
        <v>266</v>
      </c>
      <c r="S274" s="22">
        <f t="shared" si="5"/>
        <v>2.7733342200000002</v>
      </c>
      <c r="U274" s="15">
        <v>266</v>
      </c>
      <c r="V274" s="5" t="str">
        <f>ROUND(SUM(1+U274/1.5),0)&amp;"～"&amp;SUM(3,U274)</f>
        <v>178～269</v>
      </c>
      <c r="W274" s="6">
        <f>SUM(10+U274*1.3)</f>
        <v>355.8</v>
      </c>
      <c r="X274" s="6">
        <f>SUM(20+U274*1.5)</f>
        <v>419</v>
      </c>
      <c r="Y274" s="20">
        <f t="shared" si="6"/>
        <v>838</v>
      </c>
      <c r="AA274" s="25">
        <v>266</v>
      </c>
      <c r="AB274" s="11">
        <f>2-勇者の攻撃!$U274/200</f>
        <v>0.66999999999999993</v>
      </c>
      <c r="AC274" s="18">
        <f>3-勇者の攻撃!$U274/150</f>
        <v>1.2266666666666666</v>
      </c>
      <c r="AD274" s="12">
        <f>8-勇者の攻撃!$U274/50</f>
        <v>2.6799999999999997</v>
      </c>
    </row>
    <row r="275" spans="18:30" x14ac:dyDescent="0.2">
      <c r="R275" s="25">
        <v>267</v>
      </c>
      <c r="S275" s="22">
        <f t="shared" si="5"/>
        <v>2.7800008900000002</v>
      </c>
      <c r="U275" s="27">
        <v>267</v>
      </c>
      <c r="V275" s="5" t="str">
        <f>ROUND(SUM(1+U275/1.5),0)&amp;"～"&amp;SUM(3,U275)</f>
        <v>179～270</v>
      </c>
      <c r="W275" s="6">
        <f>SUM(10+U275*1.3)</f>
        <v>357.1</v>
      </c>
      <c r="X275" s="6">
        <f>SUM(20+U275*1.5)</f>
        <v>420.5</v>
      </c>
      <c r="Y275" s="20">
        <f t="shared" si="6"/>
        <v>841</v>
      </c>
      <c r="AA275" s="25">
        <v>267</v>
      </c>
      <c r="AB275" s="11">
        <f>2-勇者の攻撃!$U275/200</f>
        <v>0.66500000000000004</v>
      </c>
      <c r="AC275" s="18">
        <f>3-勇者の攻撃!$U275/150</f>
        <v>1.22</v>
      </c>
      <c r="AD275" s="12">
        <f>8-勇者の攻撃!$U275/50</f>
        <v>2.66</v>
      </c>
    </row>
    <row r="276" spans="18:30" x14ac:dyDescent="0.2">
      <c r="R276" s="25">
        <v>268</v>
      </c>
      <c r="S276" s="22">
        <f t="shared" si="5"/>
        <v>2.7866675600000002</v>
      </c>
      <c r="U276" s="15">
        <v>268</v>
      </c>
      <c r="V276" s="5" t="str">
        <f>ROUND(SUM(1+U276/1.5),0)&amp;"～"&amp;SUM(3,U276)</f>
        <v>180～271</v>
      </c>
      <c r="W276" s="6">
        <f>SUM(10+U276*1.3)</f>
        <v>358.40000000000003</v>
      </c>
      <c r="X276" s="6">
        <f>SUM(20+U276*1.5)</f>
        <v>422</v>
      </c>
      <c r="Y276" s="20">
        <f t="shared" si="6"/>
        <v>844</v>
      </c>
      <c r="AA276" s="25">
        <v>268</v>
      </c>
      <c r="AB276" s="11">
        <f>2-勇者の攻撃!$U276/200</f>
        <v>0.65999999999999992</v>
      </c>
      <c r="AC276" s="18">
        <f>3-勇者の攻撃!$U276/150</f>
        <v>1.2133333333333334</v>
      </c>
      <c r="AD276" s="12">
        <f>8-勇者の攻撃!$U276/50</f>
        <v>2.6399999999999997</v>
      </c>
    </row>
    <row r="277" spans="18:30" x14ac:dyDescent="0.2">
      <c r="R277" s="25">
        <v>269</v>
      </c>
      <c r="S277" s="22">
        <f t="shared" si="5"/>
        <v>2.7933342300000001</v>
      </c>
      <c r="U277" s="27">
        <v>269</v>
      </c>
      <c r="V277" s="5" t="str">
        <f>ROUND(SUM(1+U277/1.5),0)&amp;"～"&amp;SUM(3,U277)</f>
        <v>180～272</v>
      </c>
      <c r="W277" s="6">
        <f>SUM(10+U277*1.3)</f>
        <v>359.7</v>
      </c>
      <c r="X277" s="6">
        <f>SUM(20+U277*1.5)</f>
        <v>423.5</v>
      </c>
      <c r="Y277" s="20">
        <f t="shared" si="6"/>
        <v>847</v>
      </c>
      <c r="AA277" s="25">
        <v>269</v>
      </c>
      <c r="AB277" s="11">
        <f>2-勇者の攻撃!$U277/200</f>
        <v>0.65500000000000003</v>
      </c>
      <c r="AC277" s="18">
        <f>3-勇者の攻撃!$U277/150</f>
        <v>1.2066666666666668</v>
      </c>
      <c r="AD277" s="12">
        <f>8-勇者の攻撃!$U277/50</f>
        <v>2.62</v>
      </c>
    </row>
    <row r="278" spans="18:30" x14ac:dyDescent="0.2">
      <c r="R278" s="25">
        <v>270</v>
      </c>
      <c r="S278" s="22">
        <f t="shared" si="5"/>
        <v>2.8000009000000001</v>
      </c>
      <c r="U278" s="15">
        <v>270</v>
      </c>
      <c r="V278" s="5" t="str">
        <f>ROUND(SUM(1+U278/1.5),0)&amp;"～"&amp;SUM(3,U278)</f>
        <v>181～273</v>
      </c>
      <c r="W278" s="6">
        <f>SUM(10+U278*1.3)</f>
        <v>361</v>
      </c>
      <c r="X278" s="6">
        <f>SUM(20+U278*1.5)</f>
        <v>425</v>
      </c>
      <c r="Y278" s="20">
        <f t="shared" si="6"/>
        <v>850</v>
      </c>
      <c r="AA278" s="25">
        <v>270</v>
      </c>
      <c r="AB278" s="11">
        <f>2-勇者の攻撃!$U278/200</f>
        <v>0.64999999999999991</v>
      </c>
      <c r="AC278" s="18">
        <f>3-勇者の攻撃!$U278/150</f>
        <v>1.2</v>
      </c>
      <c r="AD278" s="12">
        <f>8-勇者の攻撃!$U278/50</f>
        <v>2.5999999999999996</v>
      </c>
    </row>
    <row r="279" spans="18:30" x14ac:dyDescent="0.2">
      <c r="R279" s="25">
        <v>271</v>
      </c>
      <c r="S279" s="22">
        <f t="shared" si="5"/>
        <v>2.8066675700000001</v>
      </c>
      <c r="U279" s="27">
        <v>271</v>
      </c>
      <c r="V279" s="5" t="str">
        <f>ROUND(SUM(1+U279/1.5),0)&amp;"～"&amp;SUM(3,U279)</f>
        <v>182～274</v>
      </c>
      <c r="W279" s="6">
        <f>SUM(10+U279*1.3)</f>
        <v>362.3</v>
      </c>
      <c r="X279" s="6">
        <f>SUM(20+U279*1.5)</f>
        <v>426.5</v>
      </c>
      <c r="Y279" s="20">
        <f t="shared" si="6"/>
        <v>853</v>
      </c>
      <c r="AA279" s="25">
        <v>271</v>
      </c>
      <c r="AB279" s="11">
        <f>2-勇者の攻撃!$U279/200</f>
        <v>0.64500000000000002</v>
      </c>
      <c r="AC279" s="18">
        <f>3-勇者の攻撃!$U279/150</f>
        <v>1.1933333333333334</v>
      </c>
      <c r="AD279" s="12">
        <f>8-勇者の攻撃!$U279/50</f>
        <v>2.58</v>
      </c>
    </row>
    <row r="280" spans="18:30" x14ac:dyDescent="0.2">
      <c r="R280" s="25">
        <v>272</v>
      </c>
      <c r="S280" s="22">
        <f t="shared" si="5"/>
        <v>2.8133342400000001</v>
      </c>
      <c r="U280" s="15">
        <v>272</v>
      </c>
      <c r="V280" s="5" t="str">
        <f>ROUND(SUM(1+U280/1.5),0)&amp;"～"&amp;SUM(3,U280)</f>
        <v>182～275</v>
      </c>
      <c r="W280" s="6">
        <f>SUM(10+U280*1.3)</f>
        <v>363.6</v>
      </c>
      <c r="X280" s="6">
        <f>SUM(20+U280*1.5)</f>
        <v>428</v>
      </c>
      <c r="Y280" s="20">
        <f t="shared" si="6"/>
        <v>856</v>
      </c>
      <c r="AA280" s="25">
        <v>272</v>
      </c>
      <c r="AB280" s="11">
        <f>2-勇者の攻撃!$U280/200</f>
        <v>0.6399999999999999</v>
      </c>
      <c r="AC280" s="18">
        <f>3-勇者の攻撃!$U280/150</f>
        <v>1.1866666666666668</v>
      </c>
      <c r="AD280" s="12">
        <f>8-勇者の攻撃!$U280/50</f>
        <v>2.5599999999999996</v>
      </c>
    </row>
    <row r="281" spans="18:30" x14ac:dyDescent="0.2">
      <c r="R281" s="25">
        <v>273</v>
      </c>
      <c r="S281" s="22">
        <f t="shared" si="5"/>
        <v>2.8200009100000001</v>
      </c>
      <c r="U281" s="27">
        <v>273</v>
      </c>
      <c r="V281" s="5" t="str">
        <f>ROUND(SUM(1+U281/1.5),0)&amp;"～"&amp;SUM(3,U281)</f>
        <v>183～276</v>
      </c>
      <c r="W281" s="6">
        <f>SUM(10+U281*1.3)</f>
        <v>364.90000000000003</v>
      </c>
      <c r="X281" s="6">
        <f>SUM(20+U281*1.5)</f>
        <v>429.5</v>
      </c>
      <c r="Y281" s="20">
        <f t="shared" si="6"/>
        <v>859</v>
      </c>
      <c r="AA281" s="25">
        <v>273</v>
      </c>
      <c r="AB281" s="11">
        <f>2-勇者の攻撃!$U281/200</f>
        <v>0.63500000000000001</v>
      </c>
      <c r="AC281" s="18">
        <f>3-勇者の攻撃!$U281/150</f>
        <v>1.18</v>
      </c>
      <c r="AD281" s="12">
        <f>8-勇者の攻撃!$U281/50</f>
        <v>2.54</v>
      </c>
    </row>
    <row r="282" spans="18:30" x14ac:dyDescent="0.2">
      <c r="R282" s="25">
        <v>274</v>
      </c>
      <c r="S282" s="22">
        <f t="shared" si="5"/>
        <v>2.8266675800000001</v>
      </c>
      <c r="U282" s="15">
        <v>274</v>
      </c>
      <c r="V282" s="5" t="str">
        <f>ROUND(SUM(1+U282/1.5),0)&amp;"～"&amp;SUM(3,U282)</f>
        <v>184～277</v>
      </c>
      <c r="W282" s="6">
        <f>SUM(10+U282*1.3)</f>
        <v>366.2</v>
      </c>
      <c r="X282" s="6">
        <f>SUM(20+U282*1.5)</f>
        <v>431</v>
      </c>
      <c r="Y282" s="20">
        <f t="shared" si="6"/>
        <v>862</v>
      </c>
      <c r="AA282" s="25">
        <v>274</v>
      </c>
      <c r="AB282" s="11">
        <f>2-勇者の攻撃!$U282/200</f>
        <v>0.62999999999999989</v>
      </c>
      <c r="AC282" s="18">
        <f>3-勇者の攻撃!$U282/150</f>
        <v>1.1733333333333333</v>
      </c>
      <c r="AD282" s="12">
        <f>8-勇者の攻撃!$U282/50</f>
        <v>2.5199999999999996</v>
      </c>
    </row>
    <row r="283" spans="18:30" x14ac:dyDescent="0.2">
      <c r="R283" s="25">
        <v>275</v>
      </c>
      <c r="S283" s="22">
        <f t="shared" si="5"/>
        <v>2.8333342500000001</v>
      </c>
      <c r="U283" s="27">
        <v>275</v>
      </c>
      <c r="V283" s="5" t="str">
        <f>ROUND(SUM(1+U283/1.5),0)&amp;"～"&amp;SUM(3,U283)</f>
        <v>184～278</v>
      </c>
      <c r="W283" s="6">
        <f>SUM(10+U283*1.3)</f>
        <v>367.5</v>
      </c>
      <c r="X283" s="6">
        <f>SUM(20+U283*1.5)</f>
        <v>432.5</v>
      </c>
      <c r="Y283" s="20">
        <f t="shared" si="6"/>
        <v>865</v>
      </c>
      <c r="AA283" s="25">
        <v>275</v>
      </c>
      <c r="AB283" s="11">
        <f>2-勇者の攻撃!$U283/200</f>
        <v>0.625</v>
      </c>
      <c r="AC283" s="18">
        <f>3-勇者の攻撃!$U283/150</f>
        <v>1.1666666666666667</v>
      </c>
      <c r="AD283" s="12">
        <f>8-勇者の攻撃!$U283/50</f>
        <v>2.5</v>
      </c>
    </row>
    <row r="284" spans="18:30" x14ac:dyDescent="0.2">
      <c r="R284" s="25">
        <v>276</v>
      </c>
      <c r="S284" s="22">
        <f t="shared" si="5"/>
        <v>2.84000092</v>
      </c>
      <c r="U284" s="15">
        <v>276</v>
      </c>
      <c r="V284" s="5" t="str">
        <f>ROUND(SUM(1+U284/1.5),0)&amp;"～"&amp;SUM(3,U284)</f>
        <v>185～279</v>
      </c>
      <c r="W284" s="6">
        <f>SUM(10+U284*1.3)</f>
        <v>368.8</v>
      </c>
      <c r="X284" s="6">
        <f>SUM(20+U284*1.5)</f>
        <v>434</v>
      </c>
      <c r="Y284" s="20">
        <f t="shared" si="6"/>
        <v>868</v>
      </c>
      <c r="AA284" s="25">
        <v>276</v>
      </c>
      <c r="AB284" s="11">
        <f>2-勇者の攻撃!$U284/200</f>
        <v>0.62000000000000011</v>
      </c>
      <c r="AC284" s="18">
        <f>3-勇者の攻撃!$U284/150</f>
        <v>1.1599999999999999</v>
      </c>
      <c r="AD284" s="12">
        <f>8-勇者の攻撃!$U284/50</f>
        <v>2.4800000000000004</v>
      </c>
    </row>
    <row r="285" spans="18:30" x14ac:dyDescent="0.2">
      <c r="R285" s="25">
        <v>277</v>
      </c>
      <c r="S285" s="22">
        <f t="shared" si="5"/>
        <v>2.84666759</v>
      </c>
      <c r="U285" s="27">
        <v>277</v>
      </c>
      <c r="V285" s="5" t="str">
        <f>ROUND(SUM(1+U285/1.5),0)&amp;"～"&amp;SUM(3,U285)</f>
        <v>186～280</v>
      </c>
      <c r="W285" s="6">
        <f>SUM(10+U285*1.3)</f>
        <v>370.1</v>
      </c>
      <c r="X285" s="6">
        <f>SUM(20+U285*1.5)</f>
        <v>435.5</v>
      </c>
      <c r="Y285" s="20">
        <f t="shared" si="6"/>
        <v>871</v>
      </c>
      <c r="AA285" s="25">
        <v>277</v>
      </c>
      <c r="AB285" s="11">
        <f>2-勇者の攻撃!$U285/200</f>
        <v>0.61499999999999999</v>
      </c>
      <c r="AC285" s="18">
        <f>3-勇者の攻撃!$U285/150</f>
        <v>1.1533333333333333</v>
      </c>
      <c r="AD285" s="12">
        <f>8-勇者の攻撃!$U285/50</f>
        <v>2.46</v>
      </c>
    </row>
    <row r="286" spans="18:30" x14ac:dyDescent="0.2">
      <c r="R286" s="25">
        <v>278</v>
      </c>
      <c r="S286" s="22">
        <f t="shared" si="5"/>
        <v>2.85333426</v>
      </c>
      <c r="U286" s="15">
        <v>278</v>
      </c>
      <c r="V286" s="5" t="str">
        <f>ROUND(SUM(1+U286/1.5),0)&amp;"～"&amp;SUM(3,U286)</f>
        <v>186～281</v>
      </c>
      <c r="W286" s="6">
        <f>SUM(10+U286*1.3)</f>
        <v>371.40000000000003</v>
      </c>
      <c r="X286" s="6">
        <f>SUM(20+U286*1.5)</f>
        <v>437</v>
      </c>
      <c r="Y286" s="20">
        <f t="shared" si="6"/>
        <v>874</v>
      </c>
      <c r="AA286" s="25">
        <v>278</v>
      </c>
      <c r="AB286" s="11">
        <f>2-勇者の攻撃!$U286/200</f>
        <v>0.6100000000000001</v>
      </c>
      <c r="AC286" s="18">
        <f>3-勇者の攻撃!$U286/150</f>
        <v>1.1466666666666667</v>
      </c>
      <c r="AD286" s="12">
        <f>8-勇者の攻撃!$U286/50</f>
        <v>2.4400000000000004</v>
      </c>
    </row>
    <row r="287" spans="18:30" x14ac:dyDescent="0.2">
      <c r="R287" s="25">
        <v>279</v>
      </c>
      <c r="S287" s="22">
        <f t="shared" si="5"/>
        <v>2.86000093</v>
      </c>
      <c r="U287" s="27">
        <v>279</v>
      </c>
      <c r="V287" s="5" t="str">
        <f>ROUND(SUM(1+U287/1.5),0)&amp;"～"&amp;SUM(3,U287)</f>
        <v>187～282</v>
      </c>
      <c r="W287" s="6">
        <f>SUM(10+U287*1.3)</f>
        <v>372.7</v>
      </c>
      <c r="X287" s="6">
        <f>SUM(20+U287*1.5)</f>
        <v>438.5</v>
      </c>
      <c r="Y287" s="20">
        <f t="shared" si="6"/>
        <v>877</v>
      </c>
      <c r="AA287" s="25">
        <v>279</v>
      </c>
      <c r="AB287" s="11">
        <f>2-勇者の攻撃!$U287/200</f>
        <v>0.60499999999999998</v>
      </c>
      <c r="AC287" s="18">
        <f>3-勇者の攻撃!$U287/150</f>
        <v>1.1399999999999999</v>
      </c>
      <c r="AD287" s="12">
        <f>8-勇者の攻撃!$U287/50</f>
        <v>2.42</v>
      </c>
    </row>
    <row r="288" spans="18:30" x14ac:dyDescent="0.2">
      <c r="R288" s="25">
        <v>280</v>
      </c>
      <c r="S288" s="22">
        <f t="shared" si="5"/>
        <v>2.8666676000000004</v>
      </c>
      <c r="U288" s="15">
        <v>280</v>
      </c>
      <c r="V288" s="5" t="str">
        <f>ROUND(SUM(1+U288/1.5),0)&amp;"～"&amp;SUM(3,U288)</f>
        <v>188～283</v>
      </c>
      <c r="W288" s="6">
        <f>SUM(10+U288*1.3)</f>
        <v>374</v>
      </c>
      <c r="X288" s="6">
        <f>SUM(20+U288*1.5)</f>
        <v>440</v>
      </c>
      <c r="Y288" s="20">
        <f t="shared" si="6"/>
        <v>880</v>
      </c>
      <c r="AA288" s="25">
        <v>280</v>
      </c>
      <c r="AB288" s="11">
        <f>2-勇者の攻撃!$U288/200</f>
        <v>0.60000000000000009</v>
      </c>
      <c r="AC288" s="18">
        <f>3-勇者の攻撃!$U288/150</f>
        <v>1.1333333333333333</v>
      </c>
      <c r="AD288" s="12">
        <f>8-勇者の攻撃!$U288/50</f>
        <v>2.4000000000000004</v>
      </c>
    </row>
    <row r="289" spans="18:30" x14ac:dyDescent="0.2">
      <c r="R289" s="25">
        <v>281</v>
      </c>
      <c r="S289" s="22">
        <f t="shared" si="5"/>
        <v>2.87333427</v>
      </c>
      <c r="U289" s="27">
        <v>281</v>
      </c>
      <c r="V289" s="5" t="str">
        <f>ROUND(SUM(1+U289/1.5),0)&amp;"～"&amp;SUM(3,U289)</f>
        <v>188～284</v>
      </c>
      <c r="W289" s="6">
        <f>SUM(10+U289*1.3)</f>
        <v>375.3</v>
      </c>
      <c r="X289" s="6">
        <f>SUM(20+U289*1.5)</f>
        <v>441.5</v>
      </c>
      <c r="Y289" s="20">
        <f t="shared" si="6"/>
        <v>883</v>
      </c>
      <c r="AA289" s="25">
        <v>281</v>
      </c>
      <c r="AB289" s="11">
        <f>2-勇者の攻撃!$U289/200</f>
        <v>0.59499999999999997</v>
      </c>
      <c r="AC289" s="18">
        <f>3-勇者の攻撃!$U289/150</f>
        <v>1.1266666666666667</v>
      </c>
      <c r="AD289" s="12">
        <f>8-勇者の攻撃!$U289/50</f>
        <v>2.38</v>
      </c>
    </row>
    <row r="290" spans="18:30" x14ac:dyDescent="0.2">
      <c r="R290" s="25">
        <v>282</v>
      </c>
      <c r="S290" s="22">
        <f t="shared" si="5"/>
        <v>2.8800009400000004</v>
      </c>
      <c r="U290" s="15">
        <v>282</v>
      </c>
      <c r="V290" s="5" t="str">
        <f>ROUND(SUM(1+U290/1.5),0)&amp;"～"&amp;SUM(3,U290)</f>
        <v>189～285</v>
      </c>
      <c r="W290" s="6">
        <f>SUM(10+U290*1.3)</f>
        <v>376.6</v>
      </c>
      <c r="X290" s="6">
        <f>SUM(20+U290*1.5)</f>
        <v>443</v>
      </c>
      <c r="Y290" s="20">
        <f t="shared" si="6"/>
        <v>886</v>
      </c>
      <c r="AA290" s="25">
        <v>282</v>
      </c>
      <c r="AB290" s="11">
        <f>2-勇者の攻撃!$U290/200</f>
        <v>0.59000000000000008</v>
      </c>
      <c r="AC290" s="18">
        <f>3-勇者の攻撃!$U290/150</f>
        <v>1.1200000000000001</v>
      </c>
      <c r="AD290" s="12">
        <f>8-勇者の攻撃!$U290/50</f>
        <v>2.3600000000000003</v>
      </c>
    </row>
    <row r="291" spans="18:30" x14ac:dyDescent="0.2">
      <c r="R291" s="25">
        <v>283</v>
      </c>
      <c r="S291" s="22">
        <f t="shared" si="5"/>
        <v>2.8866676099999999</v>
      </c>
      <c r="U291" s="27">
        <v>283</v>
      </c>
      <c r="V291" s="5" t="str">
        <f>ROUND(SUM(1+U291/1.5),0)&amp;"～"&amp;SUM(3,U291)</f>
        <v>190～286</v>
      </c>
      <c r="W291" s="6">
        <f>SUM(10+U291*1.3)</f>
        <v>377.90000000000003</v>
      </c>
      <c r="X291" s="6">
        <f>SUM(20+U291*1.5)</f>
        <v>444.5</v>
      </c>
      <c r="Y291" s="20">
        <f t="shared" si="6"/>
        <v>889</v>
      </c>
      <c r="AA291" s="25">
        <v>283</v>
      </c>
      <c r="AB291" s="11">
        <f>2-勇者の攻撃!$U291/200</f>
        <v>0.58499999999999996</v>
      </c>
      <c r="AC291" s="18">
        <f>3-勇者の攻撃!$U291/150</f>
        <v>1.1133333333333333</v>
      </c>
      <c r="AD291" s="12">
        <f>8-勇者の攻撃!$U291/50</f>
        <v>2.34</v>
      </c>
    </row>
    <row r="292" spans="18:30" x14ac:dyDescent="0.2">
      <c r="R292" s="25">
        <v>284</v>
      </c>
      <c r="S292" s="22">
        <f t="shared" si="5"/>
        <v>2.8933342800000004</v>
      </c>
      <c r="U292" s="15">
        <v>284</v>
      </c>
      <c r="V292" s="5" t="str">
        <f>ROUND(SUM(1+U292/1.5),0)&amp;"～"&amp;SUM(3,U292)</f>
        <v>190～287</v>
      </c>
      <c r="W292" s="6">
        <f>SUM(10+U292*1.3)</f>
        <v>379.2</v>
      </c>
      <c r="X292" s="6">
        <f>SUM(20+U292*1.5)</f>
        <v>446</v>
      </c>
      <c r="Y292" s="20">
        <f t="shared" si="6"/>
        <v>892</v>
      </c>
      <c r="AA292" s="25">
        <v>284</v>
      </c>
      <c r="AB292" s="11">
        <f>2-勇者の攻撃!$U292/200</f>
        <v>0.58000000000000007</v>
      </c>
      <c r="AC292" s="18">
        <f>3-勇者の攻撃!$U292/150</f>
        <v>1.1066666666666667</v>
      </c>
      <c r="AD292" s="12">
        <f>8-勇者の攻撃!$U292/50</f>
        <v>2.3200000000000003</v>
      </c>
    </row>
    <row r="293" spans="18:30" x14ac:dyDescent="0.2">
      <c r="R293" s="25">
        <v>285</v>
      </c>
      <c r="S293" s="22">
        <f t="shared" si="5"/>
        <v>2.9000009499999999</v>
      </c>
      <c r="U293" s="27">
        <v>285</v>
      </c>
      <c r="V293" s="5" t="str">
        <f>ROUND(SUM(1+U293/1.5),0)&amp;"～"&amp;SUM(3,U293)</f>
        <v>191～288</v>
      </c>
      <c r="W293" s="6">
        <f>SUM(10+U293*1.3)</f>
        <v>380.5</v>
      </c>
      <c r="X293" s="6">
        <f>SUM(20+U293*1.5)</f>
        <v>447.5</v>
      </c>
      <c r="Y293" s="20">
        <f t="shared" si="6"/>
        <v>895</v>
      </c>
      <c r="AA293" s="25">
        <v>285</v>
      </c>
      <c r="AB293" s="11">
        <f>2-勇者の攻撃!$U293/200</f>
        <v>0.57499999999999996</v>
      </c>
      <c r="AC293" s="18">
        <f>3-勇者の攻撃!$U293/150</f>
        <v>1.1000000000000001</v>
      </c>
      <c r="AD293" s="12">
        <f>8-勇者の攻撃!$U293/50</f>
        <v>2.2999999999999998</v>
      </c>
    </row>
    <row r="294" spans="18:30" x14ac:dyDescent="0.2">
      <c r="R294" s="25">
        <v>286</v>
      </c>
      <c r="S294" s="22">
        <f t="shared" si="5"/>
        <v>2.9066676200000003</v>
      </c>
      <c r="U294" s="15">
        <v>286</v>
      </c>
      <c r="V294" s="5" t="str">
        <f>ROUND(SUM(1+U294/1.5),0)&amp;"～"&amp;SUM(3,U294)</f>
        <v>192～289</v>
      </c>
      <c r="W294" s="6">
        <f>SUM(10+U294*1.3)</f>
        <v>381.8</v>
      </c>
      <c r="X294" s="6">
        <f>SUM(20+U294*1.5)</f>
        <v>449</v>
      </c>
      <c r="Y294" s="20">
        <f t="shared" si="6"/>
        <v>898</v>
      </c>
      <c r="AA294" s="25">
        <v>286</v>
      </c>
      <c r="AB294" s="11">
        <f>2-勇者の攻撃!$U294/200</f>
        <v>0.57000000000000006</v>
      </c>
      <c r="AC294" s="18">
        <f>3-勇者の攻撃!$U294/150</f>
        <v>1.0933333333333333</v>
      </c>
      <c r="AD294" s="12">
        <f>8-勇者の攻撃!$U294/50</f>
        <v>2.2800000000000002</v>
      </c>
    </row>
    <row r="295" spans="18:30" x14ac:dyDescent="0.2">
      <c r="R295" s="25">
        <v>287</v>
      </c>
      <c r="S295" s="22">
        <f t="shared" si="5"/>
        <v>2.9133342899999999</v>
      </c>
      <c r="U295" s="27">
        <v>287</v>
      </c>
      <c r="V295" s="5" t="str">
        <f>ROUND(SUM(1+U295/1.5),0)&amp;"～"&amp;SUM(3,U295)</f>
        <v>192～290</v>
      </c>
      <c r="W295" s="6">
        <f>SUM(10+U295*1.3)</f>
        <v>383.1</v>
      </c>
      <c r="X295" s="6">
        <f>SUM(20+U295*1.5)</f>
        <v>450.5</v>
      </c>
      <c r="Y295" s="20">
        <f t="shared" si="6"/>
        <v>901</v>
      </c>
      <c r="AA295" s="25">
        <v>287</v>
      </c>
      <c r="AB295" s="11">
        <f>2-勇者の攻撃!$U295/200</f>
        <v>0.56499999999999995</v>
      </c>
      <c r="AC295" s="18">
        <f>3-勇者の攻撃!$U295/150</f>
        <v>1.0866666666666667</v>
      </c>
      <c r="AD295" s="12">
        <f>8-勇者の攻撃!$U295/50</f>
        <v>2.2599999999999998</v>
      </c>
    </row>
    <row r="296" spans="18:30" x14ac:dyDescent="0.2">
      <c r="R296" s="25">
        <v>288</v>
      </c>
      <c r="S296" s="22">
        <f t="shared" si="5"/>
        <v>2.9200009600000003</v>
      </c>
      <c r="U296" s="15">
        <v>288</v>
      </c>
      <c r="V296" s="5" t="str">
        <f>ROUND(SUM(1+U296/1.5),0)&amp;"～"&amp;SUM(3,U296)</f>
        <v>193～291</v>
      </c>
      <c r="W296" s="6">
        <f>SUM(10+U296*1.3)</f>
        <v>384.40000000000003</v>
      </c>
      <c r="X296" s="6">
        <f>SUM(20+U296*1.5)</f>
        <v>452</v>
      </c>
      <c r="Y296" s="20">
        <f t="shared" si="6"/>
        <v>904</v>
      </c>
      <c r="AA296" s="25">
        <v>288</v>
      </c>
      <c r="AB296" s="11">
        <f>2-勇者の攻撃!$U296/200</f>
        <v>0.56000000000000005</v>
      </c>
      <c r="AC296" s="18">
        <f>3-勇者の攻撃!$U296/150</f>
        <v>1.08</v>
      </c>
      <c r="AD296" s="12">
        <f>8-勇者の攻撃!$U296/50</f>
        <v>2.2400000000000002</v>
      </c>
    </row>
    <row r="297" spans="18:30" x14ac:dyDescent="0.2">
      <c r="R297" s="25">
        <v>289</v>
      </c>
      <c r="S297" s="22">
        <f t="shared" si="5"/>
        <v>2.9266676299999999</v>
      </c>
      <c r="U297" s="27">
        <v>289</v>
      </c>
      <c r="V297" s="5" t="str">
        <f>ROUND(SUM(1+U297/1.5),0)&amp;"～"&amp;SUM(3,U297)</f>
        <v>194～292</v>
      </c>
      <c r="W297" s="6">
        <f>SUM(10+U297*1.3)</f>
        <v>385.7</v>
      </c>
      <c r="X297" s="6">
        <f>SUM(20+U297*1.5)</f>
        <v>453.5</v>
      </c>
      <c r="Y297" s="20">
        <f t="shared" si="6"/>
        <v>907</v>
      </c>
      <c r="AA297" s="25">
        <v>289</v>
      </c>
      <c r="AB297" s="11">
        <f>2-勇者の攻撃!$U297/200</f>
        <v>0.55499999999999994</v>
      </c>
      <c r="AC297" s="18">
        <f>3-勇者の攻撃!$U297/150</f>
        <v>1.0733333333333333</v>
      </c>
      <c r="AD297" s="12">
        <f>8-勇者の攻撃!$U297/50</f>
        <v>2.2199999999999998</v>
      </c>
    </row>
    <row r="298" spans="18:30" x14ac:dyDescent="0.2">
      <c r="R298" s="25">
        <v>290</v>
      </c>
      <c r="S298" s="22">
        <f t="shared" si="5"/>
        <v>2.9333343000000003</v>
      </c>
      <c r="U298" s="15">
        <v>290</v>
      </c>
      <c r="V298" s="5" t="str">
        <f>ROUND(SUM(1+U298/1.5),0)&amp;"～"&amp;SUM(3,U298)</f>
        <v>194～293</v>
      </c>
      <c r="W298" s="6">
        <f>SUM(10+U298*1.3)</f>
        <v>387</v>
      </c>
      <c r="X298" s="6">
        <f>SUM(20+U298*1.5)</f>
        <v>455</v>
      </c>
      <c r="Y298" s="20">
        <f t="shared" si="6"/>
        <v>910</v>
      </c>
      <c r="AA298" s="25">
        <v>290</v>
      </c>
      <c r="AB298" s="11">
        <f>2-勇者の攻撃!$U298/200</f>
        <v>0.55000000000000004</v>
      </c>
      <c r="AC298" s="18">
        <f>3-勇者の攻撃!$U298/150</f>
        <v>1.0666666666666667</v>
      </c>
      <c r="AD298" s="12">
        <f>8-勇者の攻撃!$U298/50</f>
        <v>2.2000000000000002</v>
      </c>
    </row>
    <row r="299" spans="18:30" x14ac:dyDescent="0.2">
      <c r="R299" s="25">
        <v>291</v>
      </c>
      <c r="S299" s="22">
        <f t="shared" si="5"/>
        <v>2.9400009699999998</v>
      </c>
      <c r="U299" s="27">
        <v>291</v>
      </c>
      <c r="V299" s="5" t="str">
        <f>ROUND(SUM(1+U299/1.5),0)&amp;"～"&amp;SUM(3,U299)</f>
        <v>195～294</v>
      </c>
      <c r="W299" s="6">
        <f>SUM(10+U299*1.3)</f>
        <v>388.3</v>
      </c>
      <c r="X299" s="6">
        <f>SUM(20+U299*1.5)</f>
        <v>456.5</v>
      </c>
      <c r="Y299" s="20">
        <f t="shared" si="6"/>
        <v>913</v>
      </c>
      <c r="AA299" s="25">
        <v>291</v>
      </c>
      <c r="AB299" s="11">
        <f>2-勇者の攻撃!$U299/200</f>
        <v>0.54499999999999993</v>
      </c>
      <c r="AC299" s="18">
        <f>3-勇者の攻撃!$U299/150</f>
        <v>1.06</v>
      </c>
      <c r="AD299" s="12">
        <f>8-勇者の攻撃!$U299/50</f>
        <v>2.1799999999999997</v>
      </c>
    </row>
    <row r="300" spans="18:30" x14ac:dyDescent="0.2">
      <c r="R300" s="25">
        <v>292</v>
      </c>
      <c r="S300" s="22">
        <f t="shared" si="5"/>
        <v>2.9466676400000003</v>
      </c>
      <c r="U300" s="15">
        <v>292</v>
      </c>
      <c r="V300" s="5" t="str">
        <f>ROUND(SUM(1+U300/1.5),0)&amp;"～"&amp;SUM(3,U300)</f>
        <v>196～295</v>
      </c>
      <c r="W300" s="6">
        <f>SUM(10+U300*1.3)</f>
        <v>389.6</v>
      </c>
      <c r="X300" s="6">
        <f>SUM(20+U300*1.5)</f>
        <v>458</v>
      </c>
      <c r="Y300" s="20">
        <f t="shared" si="6"/>
        <v>916</v>
      </c>
      <c r="AA300" s="25">
        <v>292</v>
      </c>
      <c r="AB300" s="11">
        <f>2-勇者の攻撃!$U300/200</f>
        <v>0.54</v>
      </c>
      <c r="AC300" s="18">
        <f>3-勇者の攻撃!$U300/150</f>
        <v>1.0533333333333332</v>
      </c>
      <c r="AD300" s="12">
        <f>8-勇者の攻撃!$U300/50</f>
        <v>2.16</v>
      </c>
    </row>
    <row r="301" spans="18:30" x14ac:dyDescent="0.2">
      <c r="R301" s="25">
        <v>293</v>
      </c>
      <c r="S301" s="22">
        <f t="shared" si="5"/>
        <v>2.9533343099999998</v>
      </c>
      <c r="U301" s="27">
        <v>293</v>
      </c>
      <c r="V301" s="5" t="str">
        <f>ROUND(SUM(1+U301/1.5),0)&amp;"～"&amp;SUM(3,U301)</f>
        <v>196～296</v>
      </c>
      <c r="W301" s="6">
        <f>SUM(10+U301*1.3)</f>
        <v>390.90000000000003</v>
      </c>
      <c r="X301" s="6">
        <f>SUM(20+U301*1.5)</f>
        <v>459.5</v>
      </c>
      <c r="Y301" s="20">
        <f t="shared" si="6"/>
        <v>919</v>
      </c>
      <c r="AA301" s="25">
        <v>293</v>
      </c>
      <c r="AB301" s="11">
        <f>2-勇者の攻撃!$U301/200</f>
        <v>0.53499999999999992</v>
      </c>
      <c r="AC301" s="18">
        <f>3-勇者の攻撃!$U301/150</f>
        <v>1.0466666666666666</v>
      </c>
      <c r="AD301" s="12">
        <f>8-勇者の攻撃!$U301/50</f>
        <v>2.1399999999999997</v>
      </c>
    </row>
    <row r="302" spans="18:30" x14ac:dyDescent="0.2">
      <c r="R302" s="25">
        <v>294</v>
      </c>
      <c r="S302" s="22">
        <f t="shared" si="5"/>
        <v>2.9600009800000002</v>
      </c>
      <c r="U302" s="15">
        <v>294</v>
      </c>
      <c r="V302" s="5" t="str">
        <f>ROUND(SUM(1+U302/1.5),0)&amp;"～"&amp;SUM(3,U302)</f>
        <v>197～297</v>
      </c>
      <c r="W302" s="6">
        <f>SUM(10+U302*1.3)</f>
        <v>392.2</v>
      </c>
      <c r="X302" s="6">
        <f>SUM(20+U302*1.5)</f>
        <v>461</v>
      </c>
      <c r="Y302" s="20">
        <f t="shared" si="6"/>
        <v>922</v>
      </c>
      <c r="AA302" s="25">
        <v>294</v>
      </c>
      <c r="AB302" s="11">
        <f>2-勇者の攻撃!$U302/200</f>
        <v>0.53</v>
      </c>
      <c r="AC302" s="18">
        <f>3-勇者の攻撃!$U302/150</f>
        <v>1.04</v>
      </c>
      <c r="AD302" s="12">
        <f>8-勇者の攻撃!$U302/50</f>
        <v>2.12</v>
      </c>
    </row>
    <row r="303" spans="18:30" x14ac:dyDescent="0.2">
      <c r="R303" s="25">
        <v>295</v>
      </c>
      <c r="S303" s="22">
        <f t="shared" si="5"/>
        <v>2.9666676500000002</v>
      </c>
      <c r="U303" s="27">
        <v>295</v>
      </c>
      <c r="V303" s="5" t="str">
        <f>ROUND(SUM(1+U303/1.5),0)&amp;"～"&amp;SUM(3,U303)</f>
        <v>198～298</v>
      </c>
      <c r="W303" s="6">
        <f>SUM(10+U303*1.3)</f>
        <v>393.5</v>
      </c>
      <c r="X303" s="6">
        <f>SUM(20+U303*1.5)</f>
        <v>462.5</v>
      </c>
      <c r="Y303" s="20">
        <f t="shared" si="6"/>
        <v>925</v>
      </c>
      <c r="AA303" s="25">
        <v>295</v>
      </c>
      <c r="AB303" s="11">
        <f>2-勇者の攻撃!$U303/200</f>
        <v>0.52499999999999991</v>
      </c>
      <c r="AC303" s="18">
        <f>3-勇者の攻撃!$U303/150</f>
        <v>1.0333333333333334</v>
      </c>
      <c r="AD303" s="12">
        <f>8-勇者の攻撃!$U303/50</f>
        <v>2.0999999999999996</v>
      </c>
    </row>
    <row r="304" spans="18:30" x14ac:dyDescent="0.2">
      <c r="R304" s="25">
        <v>296</v>
      </c>
      <c r="S304" s="22">
        <f t="shared" si="5"/>
        <v>2.9733343200000002</v>
      </c>
      <c r="U304" s="15">
        <v>296</v>
      </c>
      <c r="V304" s="5" t="str">
        <f>ROUND(SUM(1+U304/1.5),0)&amp;"～"&amp;SUM(3,U304)</f>
        <v>198～299</v>
      </c>
      <c r="W304" s="6">
        <f>SUM(10+U304*1.3)</f>
        <v>394.8</v>
      </c>
      <c r="X304" s="6">
        <f>SUM(20+U304*1.5)</f>
        <v>464</v>
      </c>
      <c r="Y304" s="20">
        <f t="shared" si="6"/>
        <v>928</v>
      </c>
      <c r="AA304" s="25">
        <v>296</v>
      </c>
      <c r="AB304" s="11">
        <f>2-勇者の攻撃!$U304/200</f>
        <v>0.52</v>
      </c>
      <c r="AC304" s="18">
        <f>3-勇者の攻撃!$U304/150</f>
        <v>1.0266666666666666</v>
      </c>
      <c r="AD304" s="12">
        <f>8-勇者の攻撃!$U304/50</f>
        <v>2.08</v>
      </c>
    </row>
    <row r="305" spans="18:30" x14ac:dyDescent="0.2">
      <c r="R305" s="25">
        <v>297</v>
      </c>
      <c r="S305" s="22">
        <f t="shared" si="5"/>
        <v>2.9800009900000002</v>
      </c>
      <c r="U305" s="27">
        <v>297</v>
      </c>
      <c r="V305" s="5" t="str">
        <f>ROUND(SUM(1+U305/1.5),0)&amp;"～"&amp;SUM(3,U305)</f>
        <v>199～300</v>
      </c>
      <c r="W305" s="6">
        <f>SUM(10+U305*1.3)</f>
        <v>396.1</v>
      </c>
      <c r="X305" s="6">
        <f>SUM(20+U305*1.5)</f>
        <v>465.5</v>
      </c>
      <c r="Y305" s="20">
        <f t="shared" si="6"/>
        <v>931</v>
      </c>
      <c r="AA305" s="25">
        <v>297</v>
      </c>
      <c r="AB305" s="11">
        <f>2-勇者の攻撃!$U305/200</f>
        <v>0.5149999999999999</v>
      </c>
      <c r="AC305" s="18">
        <f>3-勇者の攻撃!$U305/150</f>
        <v>1.02</v>
      </c>
      <c r="AD305" s="12">
        <f>8-勇者の攻撃!$U305/50</f>
        <v>2.0599999999999996</v>
      </c>
    </row>
    <row r="306" spans="18:30" x14ac:dyDescent="0.2">
      <c r="R306" s="25">
        <v>298</v>
      </c>
      <c r="S306" s="22">
        <f t="shared" si="5"/>
        <v>2.9866676600000002</v>
      </c>
      <c r="U306" s="15">
        <v>298</v>
      </c>
      <c r="V306" s="5" t="str">
        <f>ROUND(SUM(1+U306/1.5),0)&amp;"～"&amp;SUM(3,U306)</f>
        <v>200～301</v>
      </c>
      <c r="W306" s="6">
        <f>SUM(10+U306*1.3)</f>
        <v>397.40000000000003</v>
      </c>
      <c r="X306" s="6">
        <f>SUM(20+U306*1.5)</f>
        <v>467</v>
      </c>
      <c r="Y306" s="20">
        <f t="shared" si="6"/>
        <v>934</v>
      </c>
      <c r="AA306" s="25">
        <v>298</v>
      </c>
      <c r="AB306" s="11">
        <f>2-勇者の攻撃!$U306/200</f>
        <v>0.51</v>
      </c>
      <c r="AC306" s="18">
        <f>3-勇者の攻撃!$U306/150</f>
        <v>1.0133333333333334</v>
      </c>
      <c r="AD306" s="12">
        <f>8-勇者の攻撃!$U306/50</f>
        <v>2.04</v>
      </c>
    </row>
    <row r="307" spans="18:30" x14ac:dyDescent="0.2">
      <c r="R307" s="25">
        <v>299</v>
      </c>
      <c r="S307" s="22">
        <f t="shared" si="5"/>
        <v>2.9933343300000002</v>
      </c>
      <c r="U307" s="27">
        <v>299</v>
      </c>
      <c r="V307" s="5" t="str">
        <f>ROUND(SUM(1+U307/1.5),0)&amp;"～"&amp;SUM(3,U307)</f>
        <v>200～302</v>
      </c>
      <c r="W307" s="6">
        <f>SUM(10+U307*1.3)</f>
        <v>398.7</v>
      </c>
      <c r="X307" s="6">
        <f>SUM(20+U307*1.5)</f>
        <v>468.5</v>
      </c>
      <c r="Y307" s="20">
        <f t="shared" si="6"/>
        <v>937</v>
      </c>
      <c r="AA307" s="25">
        <v>299</v>
      </c>
      <c r="AB307" s="11">
        <f>2-勇者の攻撃!$U307/200</f>
        <v>0.50499999999999989</v>
      </c>
      <c r="AC307" s="18">
        <f>3-勇者の攻撃!$U307/150</f>
        <v>1.0066666666666666</v>
      </c>
      <c r="AD307" s="12">
        <f>8-勇者の攻撃!$U307/50</f>
        <v>2.0199999999999996</v>
      </c>
    </row>
    <row r="308" spans="18:30" ht="13.8" thickBot="1" x14ac:dyDescent="0.25">
      <c r="R308" s="26">
        <v>300</v>
      </c>
      <c r="S308" s="23">
        <f t="shared" si="5"/>
        <v>3.0000010000000001</v>
      </c>
      <c r="U308" s="16">
        <v>300</v>
      </c>
      <c r="V308" s="7" t="str">
        <f>ROUND(SUM(1+U308/1.5),0)&amp;"～"&amp;SUM(3,U308)</f>
        <v>201～303</v>
      </c>
      <c r="W308" s="8">
        <f>SUM(10+U308*1.3)</f>
        <v>400</v>
      </c>
      <c r="X308" s="8">
        <f>SUM(20+U308*1.5)</f>
        <v>470</v>
      </c>
      <c r="Y308" s="28">
        <f t="shared" si="6"/>
        <v>940</v>
      </c>
      <c r="AA308" s="26">
        <v>300</v>
      </c>
      <c r="AB308" s="13">
        <f>2-勇者の攻撃!$U308/200</f>
        <v>0.5</v>
      </c>
      <c r="AC308" s="19">
        <f>3-勇者の攻撃!$U308/150</f>
        <v>1</v>
      </c>
      <c r="AD308" s="14">
        <f>8-勇者の攻撃!$U308/50</f>
        <v>2</v>
      </c>
    </row>
  </sheetData>
  <mergeCells count="5">
    <mergeCell ref="AB6:AD6"/>
    <mergeCell ref="V6:Y6"/>
    <mergeCell ref="R3:S5"/>
    <mergeCell ref="AA3:AD5"/>
    <mergeCell ref="U3:Y5"/>
  </mergeCells>
  <phoneticPr fontId="1"/>
  <pageMargins left="0.7" right="0.7" top="0.75" bottom="0.75" header="0.3" footer="0.3"/>
  <pageSetup paperSize="9" orientation="portrait"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V13" zoomScale="55" zoomScaleNormal="55" workbookViewId="0"/>
  </sheetViews>
  <sheetFormatPr defaultRowHeight="13.2" x14ac:dyDescent="0.2"/>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T3:U306"/>
  <sheetViews>
    <sheetView tabSelected="1" zoomScale="85" zoomScaleNormal="85" workbookViewId="0">
      <selection activeCell="I20" sqref="I20"/>
    </sheetView>
  </sheetViews>
  <sheetFormatPr defaultRowHeight="13.2" x14ac:dyDescent="0.2"/>
  <cols>
    <col min="20" max="20" width="8.88671875" style="43"/>
    <col min="21" max="21" width="8.88671875" style="42"/>
  </cols>
  <sheetData>
    <row r="3" spans="20:21" x14ac:dyDescent="0.2">
      <c r="T3" s="33" t="s">
        <v>17</v>
      </c>
      <c r="U3" s="33"/>
    </row>
    <row r="4" spans="20:21" ht="13.8" thickBot="1" x14ac:dyDescent="0.25">
      <c r="T4" s="33"/>
      <c r="U4" s="33"/>
    </row>
    <row r="5" spans="20:21" x14ac:dyDescent="0.2">
      <c r="T5" s="24" t="s">
        <v>15</v>
      </c>
      <c r="U5" s="21" t="s">
        <v>16</v>
      </c>
    </row>
    <row r="6" spans="20:21" x14ac:dyDescent="0.2">
      <c r="T6" s="25">
        <v>0</v>
      </c>
      <c r="U6" s="40">
        <f>SUM(800+T6*2.6667)</f>
        <v>800</v>
      </c>
    </row>
    <row r="7" spans="20:21" x14ac:dyDescent="0.2">
      <c r="T7" s="25">
        <v>1</v>
      </c>
      <c r="U7" s="40">
        <f>SUM(800+T7*2.6667)</f>
        <v>802.66669999999999</v>
      </c>
    </row>
    <row r="8" spans="20:21" x14ac:dyDescent="0.2">
      <c r="T8" s="25">
        <v>2</v>
      </c>
      <c r="U8" s="40">
        <f>SUM(800+T8*2.6667)</f>
        <v>805.33339999999998</v>
      </c>
    </row>
    <row r="9" spans="20:21" x14ac:dyDescent="0.2">
      <c r="T9" s="25">
        <v>3</v>
      </c>
      <c r="U9" s="40">
        <f>SUM(800+T9*2.6667)</f>
        <v>808.00009999999997</v>
      </c>
    </row>
    <row r="10" spans="20:21" x14ac:dyDescent="0.2">
      <c r="T10" s="25">
        <v>4</v>
      </c>
      <c r="U10" s="40">
        <f>SUM(800+T10*2.6667)</f>
        <v>810.66679999999997</v>
      </c>
    </row>
    <row r="11" spans="20:21" x14ac:dyDescent="0.2">
      <c r="T11" s="25">
        <v>5</v>
      </c>
      <c r="U11" s="40">
        <f>SUM(800+T11*2.6667)</f>
        <v>813.33349999999996</v>
      </c>
    </row>
    <row r="12" spans="20:21" x14ac:dyDescent="0.2">
      <c r="T12" s="25">
        <v>6</v>
      </c>
      <c r="U12" s="40">
        <f>SUM(800+T12*2.6667)</f>
        <v>816.00019999999995</v>
      </c>
    </row>
    <row r="13" spans="20:21" x14ac:dyDescent="0.2">
      <c r="T13" s="25">
        <v>7</v>
      </c>
      <c r="U13" s="40">
        <f>SUM(800+T13*2.6667)</f>
        <v>818.66690000000006</v>
      </c>
    </row>
    <row r="14" spans="20:21" x14ac:dyDescent="0.2">
      <c r="T14" s="25">
        <v>8</v>
      </c>
      <c r="U14" s="40">
        <f>SUM(800+T14*2.6667)</f>
        <v>821.33360000000005</v>
      </c>
    </row>
    <row r="15" spans="20:21" x14ac:dyDescent="0.2">
      <c r="T15" s="25">
        <v>9</v>
      </c>
      <c r="U15" s="40">
        <f>SUM(800+T15*2.6667)</f>
        <v>824.00030000000004</v>
      </c>
    </row>
    <row r="16" spans="20:21" x14ac:dyDescent="0.2">
      <c r="T16" s="25">
        <v>10</v>
      </c>
      <c r="U16" s="40">
        <f>SUM(800+T16*2.6667)</f>
        <v>826.66700000000003</v>
      </c>
    </row>
    <row r="17" spans="20:21" x14ac:dyDescent="0.2">
      <c r="T17" s="25">
        <v>11</v>
      </c>
      <c r="U17" s="40">
        <f>SUM(800+T17*2.6667)</f>
        <v>829.33370000000002</v>
      </c>
    </row>
    <row r="18" spans="20:21" x14ac:dyDescent="0.2">
      <c r="T18" s="25">
        <v>12</v>
      </c>
      <c r="U18" s="40">
        <f>SUM(800+T18*2.6667)</f>
        <v>832.00040000000001</v>
      </c>
    </row>
    <row r="19" spans="20:21" x14ac:dyDescent="0.2">
      <c r="T19" s="25">
        <v>13</v>
      </c>
      <c r="U19" s="40">
        <f>SUM(800+T19*2.6667)</f>
        <v>834.6671</v>
      </c>
    </row>
    <row r="20" spans="20:21" x14ac:dyDescent="0.2">
      <c r="T20" s="25">
        <v>14</v>
      </c>
      <c r="U20" s="40">
        <f>SUM(800+T20*2.6667)</f>
        <v>837.3338</v>
      </c>
    </row>
    <row r="21" spans="20:21" x14ac:dyDescent="0.2">
      <c r="T21" s="25">
        <v>15</v>
      </c>
      <c r="U21" s="40">
        <f>SUM(800+T21*2.6667)</f>
        <v>840.00049999999999</v>
      </c>
    </row>
    <row r="22" spans="20:21" x14ac:dyDescent="0.2">
      <c r="T22" s="25">
        <v>16</v>
      </c>
      <c r="U22" s="40">
        <f>SUM(800+T22*2.6667)</f>
        <v>842.66719999999998</v>
      </c>
    </row>
    <row r="23" spans="20:21" x14ac:dyDescent="0.2">
      <c r="T23" s="25">
        <v>17</v>
      </c>
      <c r="U23" s="40">
        <f>SUM(800+T23*2.6667)</f>
        <v>845.33389999999997</v>
      </c>
    </row>
    <row r="24" spans="20:21" x14ac:dyDescent="0.2">
      <c r="T24" s="25">
        <v>18</v>
      </c>
      <c r="U24" s="40">
        <f>SUM(800+T24*2.6667)</f>
        <v>848.00059999999996</v>
      </c>
    </row>
    <row r="25" spans="20:21" x14ac:dyDescent="0.2">
      <c r="T25" s="25">
        <v>19</v>
      </c>
      <c r="U25" s="40">
        <f>SUM(800+T25*2.6667)</f>
        <v>850.66729999999995</v>
      </c>
    </row>
    <row r="26" spans="20:21" x14ac:dyDescent="0.2">
      <c r="T26" s="25">
        <v>20</v>
      </c>
      <c r="U26" s="40">
        <f>SUM(800+T26*2.6667)</f>
        <v>853.33400000000006</v>
      </c>
    </row>
    <row r="27" spans="20:21" x14ac:dyDescent="0.2">
      <c r="T27" s="25">
        <v>21</v>
      </c>
      <c r="U27" s="40">
        <f>SUM(800+T27*2.6667)</f>
        <v>856.00070000000005</v>
      </c>
    </row>
    <row r="28" spans="20:21" x14ac:dyDescent="0.2">
      <c r="T28" s="25">
        <v>22</v>
      </c>
      <c r="U28" s="40">
        <f>SUM(800+T28*2.6667)</f>
        <v>858.66740000000004</v>
      </c>
    </row>
    <row r="29" spans="20:21" x14ac:dyDescent="0.2">
      <c r="T29" s="25">
        <v>23</v>
      </c>
      <c r="U29" s="40">
        <f>SUM(800+T29*2.6667)</f>
        <v>861.33410000000003</v>
      </c>
    </row>
    <row r="30" spans="20:21" x14ac:dyDescent="0.2">
      <c r="T30" s="25">
        <v>24</v>
      </c>
      <c r="U30" s="40">
        <f>SUM(800+T30*2.6667)</f>
        <v>864.00080000000003</v>
      </c>
    </row>
    <row r="31" spans="20:21" x14ac:dyDescent="0.2">
      <c r="T31" s="25">
        <v>25</v>
      </c>
      <c r="U31" s="40">
        <f>SUM(800+T31*2.6667)</f>
        <v>866.66750000000002</v>
      </c>
    </row>
    <row r="32" spans="20:21" x14ac:dyDescent="0.2">
      <c r="T32" s="25">
        <v>26</v>
      </c>
      <c r="U32" s="40">
        <f>SUM(800+T32*2.6667)</f>
        <v>869.33420000000001</v>
      </c>
    </row>
    <row r="33" spans="20:21" x14ac:dyDescent="0.2">
      <c r="T33" s="25">
        <v>27</v>
      </c>
      <c r="U33" s="40">
        <f>SUM(800+T33*2.6667)</f>
        <v>872.0009</v>
      </c>
    </row>
    <row r="34" spans="20:21" x14ac:dyDescent="0.2">
      <c r="T34" s="25">
        <v>28</v>
      </c>
      <c r="U34" s="40">
        <f>SUM(800+T34*2.6667)</f>
        <v>874.66759999999999</v>
      </c>
    </row>
    <row r="35" spans="20:21" x14ac:dyDescent="0.2">
      <c r="T35" s="25">
        <v>29</v>
      </c>
      <c r="U35" s="40">
        <f>SUM(800+T35*2.6667)</f>
        <v>877.33429999999998</v>
      </c>
    </row>
    <row r="36" spans="20:21" x14ac:dyDescent="0.2">
      <c r="T36" s="25">
        <v>30</v>
      </c>
      <c r="U36" s="40">
        <f>SUM(800+T36*2.6667)</f>
        <v>880.00099999999998</v>
      </c>
    </row>
    <row r="37" spans="20:21" x14ac:dyDescent="0.2">
      <c r="T37" s="25">
        <v>31</v>
      </c>
      <c r="U37" s="40">
        <f>SUM(800+T37*2.6667)</f>
        <v>882.66769999999997</v>
      </c>
    </row>
    <row r="38" spans="20:21" x14ac:dyDescent="0.2">
      <c r="T38" s="25">
        <v>32</v>
      </c>
      <c r="U38" s="40">
        <f>SUM(800+T38*2.6667)</f>
        <v>885.33439999999996</v>
      </c>
    </row>
    <row r="39" spans="20:21" x14ac:dyDescent="0.2">
      <c r="T39" s="25">
        <v>33</v>
      </c>
      <c r="U39" s="40">
        <f>SUM(800+T39*2.6667)</f>
        <v>888.00109999999995</v>
      </c>
    </row>
    <row r="40" spans="20:21" x14ac:dyDescent="0.2">
      <c r="T40" s="25">
        <v>34</v>
      </c>
      <c r="U40" s="40">
        <f>SUM(800+T40*2.6667)</f>
        <v>890.66779999999994</v>
      </c>
    </row>
    <row r="41" spans="20:21" x14ac:dyDescent="0.2">
      <c r="T41" s="25">
        <v>35</v>
      </c>
      <c r="U41" s="40">
        <f>SUM(800+T41*2.6667)</f>
        <v>893.33450000000005</v>
      </c>
    </row>
    <row r="42" spans="20:21" x14ac:dyDescent="0.2">
      <c r="T42" s="25">
        <v>36</v>
      </c>
      <c r="U42" s="40">
        <f>SUM(800+T42*2.6667)</f>
        <v>896.00120000000004</v>
      </c>
    </row>
    <row r="43" spans="20:21" x14ac:dyDescent="0.2">
      <c r="T43" s="25">
        <v>37</v>
      </c>
      <c r="U43" s="40">
        <f>SUM(800+T43*2.6667)</f>
        <v>898.66790000000003</v>
      </c>
    </row>
    <row r="44" spans="20:21" x14ac:dyDescent="0.2">
      <c r="T44" s="25">
        <v>38</v>
      </c>
      <c r="U44" s="40">
        <f>SUM(800+T44*2.6667)</f>
        <v>901.33460000000002</v>
      </c>
    </row>
    <row r="45" spans="20:21" x14ac:dyDescent="0.2">
      <c r="T45" s="25">
        <v>39</v>
      </c>
      <c r="U45" s="40">
        <f>SUM(800+T45*2.6667)</f>
        <v>904.00130000000001</v>
      </c>
    </row>
    <row r="46" spans="20:21" x14ac:dyDescent="0.2">
      <c r="T46" s="25">
        <v>40</v>
      </c>
      <c r="U46" s="40">
        <f>SUM(800+T46*2.6667)</f>
        <v>906.66800000000001</v>
      </c>
    </row>
    <row r="47" spans="20:21" x14ac:dyDescent="0.2">
      <c r="T47" s="25">
        <v>41</v>
      </c>
      <c r="U47" s="40">
        <f>SUM(800+T47*2.6667)</f>
        <v>909.3347</v>
      </c>
    </row>
    <row r="48" spans="20:21" x14ac:dyDescent="0.2">
      <c r="T48" s="25">
        <v>42</v>
      </c>
      <c r="U48" s="40">
        <f>SUM(800+T48*2.6667)</f>
        <v>912.00139999999999</v>
      </c>
    </row>
    <row r="49" spans="20:21" x14ac:dyDescent="0.2">
      <c r="T49" s="25">
        <v>43</v>
      </c>
      <c r="U49" s="40">
        <f>SUM(800+T49*2.6667)</f>
        <v>914.66809999999998</v>
      </c>
    </row>
    <row r="50" spans="20:21" x14ac:dyDescent="0.2">
      <c r="T50" s="25">
        <v>44</v>
      </c>
      <c r="U50" s="40">
        <f>SUM(800+T50*2.6667)</f>
        <v>917.33479999999997</v>
      </c>
    </row>
    <row r="51" spans="20:21" x14ac:dyDescent="0.2">
      <c r="T51" s="25">
        <v>45</v>
      </c>
      <c r="U51" s="40">
        <f>SUM(800+T51*2.6667)</f>
        <v>920.00149999999996</v>
      </c>
    </row>
    <row r="52" spans="20:21" x14ac:dyDescent="0.2">
      <c r="T52" s="25">
        <v>46</v>
      </c>
      <c r="U52" s="40">
        <f>SUM(800+T52*2.6667)</f>
        <v>922.66819999999996</v>
      </c>
    </row>
    <row r="53" spans="20:21" x14ac:dyDescent="0.2">
      <c r="T53" s="25">
        <v>47</v>
      </c>
      <c r="U53" s="40">
        <f>SUM(800+T53*2.6667)</f>
        <v>925.33490000000006</v>
      </c>
    </row>
    <row r="54" spans="20:21" x14ac:dyDescent="0.2">
      <c r="T54" s="25">
        <v>48</v>
      </c>
      <c r="U54" s="40">
        <f>SUM(800+T54*2.6667)</f>
        <v>928.00160000000005</v>
      </c>
    </row>
    <row r="55" spans="20:21" x14ac:dyDescent="0.2">
      <c r="T55" s="25">
        <v>49</v>
      </c>
      <c r="U55" s="40">
        <f>SUM(800+T55*2.6667)</f>
        <v>930.66830000000004</v>
      </c>
    </row>
    <row r="56" spans="20:21" x14ac:dyDescent="0.2">
      <c r="T56" s="25">
        <v>50</v>
      </c>
      <c r="U56" s="40">
        <f>SUM(800+T56*2.6667)</f>
        <v>933.33500000000004</v>
      </c>
    </row>
    <row r="57" spans="20:21" x14ac:dyDescent="0.2">
      <c r="T57" s="25">
        <v>51</v>
      </c>
      <c r="U57" s="40">
        <f>SUM(800+T57*2.6667)</f>
        <v>936.00170000000003</v>
      </c>
    </row>
    <row r="58" spans="20:21" x14ac:dyDescent="0.2">
      <c r="T58" s="25">
        <v>52</v>
      </c>
      <c r="U58" s="40">
        <f>SUM(800+T58*2.6667)</f>
        <v>938.66840000000002</v>
      </c>
    </row>
    <row r="59" spans="20:21" x14ac:dyDescent="0.2">
      <c r="T59" s="25">
        <v>53</v>
      </c>
      <c r="U59" s="40">
        <f>SUM(800+T59*2.6667)</f>
        <v>941.33510000000001</v>
      </c>
    </row>
    <row r="60" spans="20:21" x14ac:dyDescent="0.2">
      <c r="T60" s="25">
        <v>54</v>
      </c>
      <c r="U60" s="40">
        <f>SUM(800+T60*2.6667)</f>
        <v>944.0018</v>
      </c>
    </row>
    <row r="61" spans="20:21" x14ac:dyDescent="0.2">
      <c r="T61" s="25">
        <v>55</v>
      </c>
      <c r="U61" s="40">
        <f>SUM(800+T61*2.6667)</f>
        <v>946.66849999999999</v>
      </c>
    </row>
    <row r="62" spans="20:21" x14ac:dyDescent="0.2">
      <c r="T62" s="25">
        <v>56</v>
      </c>
      <c r="U62" s="40">
        <f>SUM(800+T62*2.6667)</f>
        <v>949.33519999999999</v>
      </c>
    </row>
    <row r="63" spans="20:21" x14ac:dyDescent="0.2">
      <c r="T63" s="25">
        <v>57</v>
      </c>
      <c r="U63" s="40">
        <f>SUM(800+T63*2.6667)</f>
        <v>952.00189999999998</v>
      </c>
    </row>
    <row r="64" spans="20:21" x14ac:dyDescent="0.2">
      <c r="T64" s="25">
        <v>58</v>
      </c>
      <c r="U64" s="40">
        <f>SUM(800+T64*2.6667)</f>
        <v>954.66859999999997</v>
      </c>
    </row>
    <row r="65" spans="20:21" x14ac:dyDescent="0.2">
      <c r="T65" s="25">
        <v>59</v>
      </c>
      <c r="U65" s="40">
        <f>SUM(800+T65*2.6667)</f>
        <v>957.33529999999996</v>
      </c>
    </row>
    <row r="66" spans="20:21" x14ac:dyDescent="0.2">
      <c r="T66" s="25">
        <v>60</v>
      </c>
      <c r="U66" s="40">
        <f>SUM(800+T66*2.6667)</f>
        <v>960.00199999999995</v>
      </c>
    </row>
    <row r="67" spans="20:21" x14ac:dyDescent="0.2">
      <c r="T67" s="25">
        <v>61</v>
      </c>
      <c r="U67" s="40">
        <f>SUM(800+T67*2.6667)</f>
        <v>962.66869999999994</v>
      </c>
    </row>
    <row r="68" spans="20:21" x14ac:dyDescent="0.2">
      <c r="T68" s="25">
        <v>62</v>
      </c>
      <c r="U68" s="40">
        <f>SUM(800+T68*2.6667)</f>
        <v>965.33539999999994</v>
      </c>
    </row>
    <row r="69" spans="20:21" x14ac:dyDescent="0.2">
      <c r="T69" s="25">
        <v>63</v>
      </c>
      <c r="U69" s="40">
        <f>SUM(800+T69*2.6667)</f>
        <v>968.00210000000004</v>
      </c>
    </row>
    <row r="70" spans="20:21" x14ac:dyDescent="0.2">
      <c r="T70" s="25">
        <v>64</v>
      </c>
      <c r="U70" s="40">
        <f>SUM(800+T70*2.6667)</f>
        <v>970.66880000000003</v>
      </c>
    </row>
    <row r="71" spans="20:21" x14ac:dyDescent="0.2">
      <c r="T71" s="25">
        <v>65</v>
      </c>
      <c r="U71" s="40">
        <f>SUM(800+T71*2.6667)</f>
        <v>973.33550000000002</v>
      </c>
    </row>
    <row r="72" spans="20:21" x14ac:dyDescent="0.2">
      <c r="T72" s="25">
        <v>66</v>
      </c>
      <c r="U72" s="40">
        <f>SUM(800+T72*2.6667)</f>
        <v>976.00220000000002</v>
      </c>
    </row>
    <row r="73" spans="20:21" x14ac:dyDescent="0.2">
      <c r="T73" s="25">
        <v>67</v>
      </c>
      <c r="U73" s="40">
        <f>SUM(800+T73*2.6667)</f>
        <v>978.66890000000001</v>
      </c>
    </row>
    <row r="74" spans="20:21" x14ac:dyDescent="0.2">
      <c r="T74" s="25">
        <v>68</v>
      </c>
      <c r="U74" s="40">
        <f>SUM(800+T74*2.6667)</f>
        <v>981.3356</v>
      </c>
    </row>
    <row r="75" spans="20:21" x14ac:dyDescent="0.2">
      <c r="T75" s="25">
        <v>69</v>
      </c>
      <c r="U75" s="40">
        <f>SUM(800+T75*2.6667)</f>
        <v>984.00229999999999</v>
      </c>
    </row>
    <row r="76" spans="20:21" x14ac:dyDescent="0.2">
      <c r="T76" s="25">
        <v>70</v>
      </c>
      <c r="U76" s="40">
        <f>SUM(800+T76*2.6667)</f>
        <v>986.66899999999998</v>
      </c>
    </row>
    <row r="77" spans="20:21" x14ac:dyDescent="0.2">
      <c r="T77" s="25">
        <v>71</v>
      </c>
      <c r="U77" s="40">
        <f>SUM(800+T77*2.6667)</f>
        <v>989.33569999999997</v>
      </c>
    </row>
    <row r="78" spans="20:21" x14ac:dyDescent="0.2">
      <c r="T78" s="25">
        <v>72</v>
      </c>
      <c r="U78" s="40">
        <f>SUM(800+T78*2.6667)</f>
        <v>992.00239999999997</v>
      </c>
    </row>
    <row r="79" spans="20:21" x14ac:dyDescent="0.2">
      <c r="T79" s="25">
        <v>73</v>
      </c>
      <c r="U79" s="40">
        <f>SUM(800+T79*2.6667)</f>
        <v>994.66910000000007</v>
      </c>
    </row>
    <row r="80" spans="20:21" x14ac:dyDescent="0.2">
      <c r="T80" s="25">
        <v>74</v>
      </c>
      <c r="U80" s="40">
        <f>SUM(800+T80*2.6667)</f>
        <v>997.33580000000006</v>
      </c>
    </row>
    <row r="81" spans="20:21" x14ac:dyDescent="0.2">
      <c r="T81" s="25">
        <v>75</v>
      </c>
      <c r="U81" s="40">
        <f>SUM(800+T81*2.6667)</f>
        <v>1000.0025000000001</v>
      </c>
    </row>
    <row r="82" spans="20:21" x14ac:dyDescent="0.2">
      <c r="T82" s="25">
        <v>76</v>
      </c>
      <c r="U82" s="40">
        <f>SUM(800+T82*2.6667)</f>
        <v>1002.6692</v>
      </c>
    </row>
    <row r="83" spans="20:21" x14ac:dyDescent="0.2">
      <c r="T83" s="25">
        <v>77</v>
      </c>
      <c r="U83" s="40">
        <f>SUM(800+T83*2.6667)</f>
        <v>1005.3359</v>
      </c>
    </row>
    <row r="84" spans="20:21" x14ac:dyDescent="0.2">
      <c r="T84" s="25">
        <v>78</v>
      </c>
      <c r="U84" s="40">
        <f>SUM(800+T84*2.6667)</f>
        <v>1008.0026</v>
      </c>
    </row>
    <row r="85" spans="20:21" x14ac:dyDescent="0.2">
      <c r="T85" s="25">
        <v>79</v>
      </c>
      <c r="U85" s="40">
        <f>SUM(800+T85*2.6667)</f>
        <v>1010.6693</v>
      </c>
    </row>
    <row r="86" spans="20:21" x14ac:dyDescent="0.2">
      <c r="T86" s="25">
        <v>80</v>
      </c>
      <c r="U86" s="40">
        <f>SUM(800+T86*2.6667)</f>
        <v>1013.336</v>
      </c>
    </row>
    <row r="87" spans="20:21" x14ac:dyDescent="0.2">
      <c r="T87" s="25">
        <v>81</v>
      </c>
      <c r="U87" s="40">
        <f>SUM(800+T87*2.6667)</f>
        <v>1016.0027</v>
      </c>
    </row>
    <row r="88" spans="20:21" x14ac:dyDescent="0.2">
      <c r="T88" s="25">
        <v>82</v>
      </c>
      <c r="U88" s="40">
        <f>SUM(800+T88*2.6667)</f>
        <v>1018.6694</v>
      </c>
    </row>
    <row r="89" spans="20:21" x14ac:dyDescent="0.2">
      <c r="T89" s="25">
        <v>83</v>
      </c>
      <c r="U89" s="40">
        <f>SUM(800+T89*2.6667)</f>
        <v>1021.3361</v>
      </c>
    </row>
    <row r="90" spans="20:21" x14ac:dyDescent="0.2">
      <c r="T90" s="25">
        <v>84</v>
      </c>
      <c r="U90" s="40">
        <f>SUM(800+T90*2.6667)</f>
        <v>1024.0028</v>
      </c>
    </row>
    <row r="91" spans="20:21" x14ac:dyDescent="0.2">
      <c r="T91" s="25">
        <v>85</v>
      </c>
      <c r="U91" s="40">
        <f>SUM(800+T91*2.6667)</f>
        <v>1026.6695</v>
      </c>
    </row>
    <row r="92" spans="20:21" x14ac:dyDescent="0.2">
      <c r="T92" s="25">
        <v>86</v>
      </c>
      <c r="U92" s="40">
        <f>SUM(800+T92*2.6667)</f>
        <v>1029.3362</v>
      </c>
    </row>
    <row r="93" spans="20:21" x14ac:dyDescent="0.2">
      <c r="T93" s="25">
        <v>87</v>
      </c>
      <c r="U93" s="40">
        <f>SUM(800+T93*2.6667)</f>
        <v>1032.0029</v>
      </c>
    </row>
    <row r="94" spans="20:21" x14ac:dyDescent="0.2">
      <c r="T94" s="25">
        <v>88</v>
      </c>
      <c r="U94" s="40">
        <f>SUM(800+T94*2.6667)</f>
        <v>1034.6695999999999</v>
      </c>
    </row>
    <row r="95" spans="20:21" x14ac:dyDescent="0.2">
      <c r="T95" s="25">
        <v>89</v>
      </c>
      <c r="U95" s="40">
        <f>SUM(800+T95*2.6667)</f>
        <v>1037.3362999999999</v>
      </c>
    </row>
    <row r="96" spans="20:21" x14ac:dyDescent="0.2">
      <c r="T96" s="25">
        <v>90</v>
      </c>
      <c r="U96" s="40">
        <f>SUM(800+T96*2.6667)</f>
        <v>1040.0029999999999</v>
      </c>
    </row>
    <row r="97" spans="20:21" x14ac:dyDescent="0.2">
      <c r="T97" s="25">
        <v>91</v>
      </c>
      <c r="U97" s="40">
        <f>SUM(800+T97*2.6667)</f>
        <v>1042.6696999999999</v>
      </c>
    </row>
    <row r="98" spans="20:21" x14ac:dyDescent="0.2">
      <c r="T98" s="25">
        <v>92</v>
      </c>
      <c r="U98" s="40">
        <f>SUM(800+T98*2.6667)</f>
        <v>1045.3363999999999</v>
      </c>
    </row>
    <row r="99" spans="20:21" x14ac:dyDescent="0.2">
      <c r="T99" s="25">
        <v>93</v>
      </c>
      <c r="U99" s="40">
        <f>SUM(800+T99*2.6667)</f>
        <v>1048.0030999999999</v>
      </c>
    </row>
    <row r="100" spans="20:21" x14ac:dyDescent="0.2">
      <c r="T100" s="25">
        <v>94</v>
      </c>
      <c r="U100" s="40">
        <f>SUM(800+T100*2.6667)</f>
        <v>1050.6698000000001</v>
      </c>
    </row>
    <row r="101" spans="20:21" x14ac:dyDescent="0.2">
      <c r="T101" s="25">
        <v>95</v>
      </c>
      <c r="U101" s="40">
        <f>SUM(800+T101*2.6667)</f>
        <v>1053.3364999999999</v>
      </c>
    </row>
    <row r="102" spans="20:21" x14ac:dyDescent="0.2">
      <c r="T102" s="25">
        <v>96</v>
      </c>
      <c r="U102" s="40">
        <f>SUM(800+T102*2.6667)</f>
        <v>1056.0032000000001</v>
      </c>
    </row>
    <row r="103" spans="20:21" x14ac:dyDescent="0.2">
      <c r="T103" s="25">
        <v>97</v>
      </c>
      <c r="U103" s="40">
        <f>SUM(800+T103*2.6667)</f>
        <v>1058.6698999999999</v>
      </c>
    </row>
    <row r="104" spans="20:21" x14ac:dyDescent="0.2">
      <c r="T104" s="25">
        <v>98</v>
      </c>
      <c r="U104" s="40">
        <f>SUM(800+T104*2.6667)</f>
        <v>1061.3366000000001</v>
      </c>
    </row>
    <row r="105" spans="20:21" x14ac:dyDescent="0.2">
      <c r="T105" s="25">
        <v>99</v>
      </c>
      <c r="U105" s="40">
        <f>SUM(800+T105*2.6667)</f>
        <v>1064.0033000000001</v>
      </c>
    </row>
    <row r="106" spans="20:21" x14ac:dyDescent="0.2">
      <c r="T106" s="25">
        <v>100</v>
      </c>
      <c r="U106" s="40">
        <f>SUM(800+T106*2.6667)</f>
        <v>1066.67</v>
      </c>
    </row>
    <row r="107" spans="20:21" x14ac:dyDescent="0.2">
      <c r="T107" s="25">
        <v>101</v>
      </c>
      <c r="U107" s="40">
        <f>SUM(800+T107*2.6667)</f>
        <v>1069.3367000000001</v>
      </c>
    </row>
    <row r="108" spans="20:21" x14ac:dyDescent="0.2">
      <c r="T108" s="25">
        <v>102</v>
      </c>
      <c r="U108" s="40">
        <f>SUM(800+T108*2.6667)</f>
        <v>1072.0034000000001</v>
      </c>
    </row>
    <row r="109" spans="20:21" x14ac:dyDescent="0.2">
      <c r="T109" s="25">
        <v>103</v>
      </c>
      <c r="U109" s="40">
        <f>SUM(800+T109*2.6667)</f>
        <v>1074.6701</v>
      </c>
    </row>
    <row r="110" spans="20:21" x14ac:dyDescent="0.2">
      <c r="T110" s="25">
        <v>104</v>
      </c>
      <c r="U110" s="40">
        <f>SUM(800+T110*2.6667)</f>
        <v>1077.3368</v>
      </c>
    </row>
    <row r="111" spans="20:21" x14ac:dyDescent="0.2">
      <c r="T111" s="25">
        <v>105</v>
      </c>
      <c r="U111" s="40">
        <f>SUM(800+T111*2.6667)</f>
        <v>1080.0035</v>
      </c>
    </row>
    <row r="112" spans="20:21" x14ac:dyDescent="0.2">
      <c r="T112" s="25">
        <v>106</v>
      </c>
      <c r="U112" s="40">
        <f>SUM(800+T112*2.6667)</f>
        <v>1082.6702</v>
      </c>
    </row>
    <row r="113" spans="20:21" x14ac:dyDescent="0.2">
      <c r="T113" s="25">
        <v>107</v>
      </c>
      <c r="U113" s="40">
        <f>SUM(800+T113*2.6667)</f>
        <v>1085.3369</v>
      </c>
    </row>
    <row r="114" spans="20:21" x14ac:dyDescent="0.2">
      <c r="T114" s="25">
        <v>108</v>
      </c>
      <c r="U114" s="40">
        <f>SUM(800+T114*2.6667)</f>
        <v>1088.0036</v>
      </c>
    </row>
    <row r="115" spans="20:21" x14ac:dyDescent="0.2">
      <c r="T115" s="25">
        <v>109</v>
      </c>
      <c r="U115" s="40">
        <f>SUM(800+T115*2.6667)</f>
        <v>1090.6703</v>
      </c>
    </row>
    <row r="116" spans="20:21" x14ac:dyDescent="0.2">
      <c r="T116" s="25">
        <v>110</v>
      </c>
      <c r="U116" s="40">
        <f>SUM(800+T116*2.6667)</f>
        <v>1093.337</v>
      </c>
    </row>
    <row r="117" spans="20:21" x14ac:dyDescent="0.2">
      <c r="T117" s="25">
        <v>111</v>
      </c>
      <c r="U117" s="40">
        <f>SUM(800+T117*2.6667)</f>
        <v>1096.0037</v>
      </c>
    </row>
    <row r="118" spans="20:21" x14ac:dyDescent="0.2">
      <c r="T118" s="25">
        <v>112</v>
      </c>
      <c r="U118" s="40">
        <f>SUM(800+T118*2.6667)</f>
        <v>1098.6704</v>
      </c>
    </row>
    <row r="119" spans="20:21" x14ac:dyDescent="0.2">
      <c r="T119" s="25">
        <v>113</v>
      </c>
      <c r="U119" s="40">
        <f>SUM(800+T119*2.6667)</f>
        <v>1101.3371</v>
      </c>
    </row>
    <row r="120" spans="20:21" x14ac:dyDescent="0.2">
      <c r="T120" s="25">
        <v>114</v>
      </c>
      <c r="U120" s="40">
        <f>SUM(800+T120*2.6667)</f>
        <v>1104.0038</v>
      </c>
    </row>
    <row r="121" spans="20:21" x14ac:dyDescent="0.2">
      <c r="T121" s="25">
        <v>115</v>
      </c>
      <c r="U121" s="40">
        <f>SUM(800+T121*2.6667)</f>
        <v>1106.6704999999999</v>
      </c>
    </row>
    <row r="122" spans="20:21" x14ac:dyDescent="0.2">
      <c r="T122" s="25">
        <v>116</v>
      </c>
      <c r="U122" s="40">
        <f>SUM(800+T122*2.6667)</f>
        <v>1109.3371999999999</v>
      </c>
    </row>
    <row r="123" spans="20:21" x14ac:dyDescent="0.2">
      <c r="T123" s="25">
        <v>117</v>
      </c>
      <c r="U123" s="40">
        <f>SUM(800+T123*2.6667)</f>
        <v>1112.0038999999999</v>
      </c>
    </row>
    <row r="124" spans="20:21" x14ac:dyDescent="0.2">
      <c r="T124" s="25">
        <v>118</v>
      </c>
      <c r="U124" s="40">
        <f>SUM(800+T124*2.6667)</f>
        <v>1114.6705999999999</v>
      </c>
    </row>
    <row r="125" spans="20:21" x14ac:dyDescent="0.2">
      <c r="T125" s="25">
        <v>119</v>
      </c>
      <c r="U125" s="40">
        <f>SUM(800+T125*2.6667)</f>
        <v>1117.3373000000001</v>
      </c>
    </row>
    <row r="126" spans="20:21" x14ac:dyDescent="0.2">
      <c r="T126" s="25">
        <v>120</v>
      </c>
      <c r="U126" s="40">
        <f>SUM(800+T126*2.6667)</f>
        <v>1120.0039999999999</v>
      </c>
    </row>
    <row r="127" spans="20:21" x14ac:dyDescent="0.2">
      <c r="T127" s="25">
        <v>121</v>
      </c>
      <c r="U127" s="40">
        <f>SUM(800+T127*2.6667)</f>
        <v>1122.6707000000001</v>
      </c>
    </row>
    <row r="128" spans="20:21" x14ac:dyDescent="0.2">
      <c r="T128" s="25">
        <v>122</v>
      </c>
      <c r="U128" s="40">
        <f>SUM(800+T128*2.6667)</f>
        <v>1125.3373999999999</v>
      </c>
    </row>
    <row r="129" spans="20:21" x14ac:dyDescent="0.2">
      <c r="T129" s="25">
        <v>123</v>
      </c>
      <c r="U129" s="40">
        <f>SUM(800+T129*2.6667)</f>
        <v>1128.0041000000001</v>
      </c>
    </row>
    <row r="130" spans="20:21" x14ac:dyDescent="0.2">
      <c r="T130" s="25">
        <v>124</v>
      </c>
      <c r="U130" s="40">
        <f>SUM(800+T130*2.6667)</f>
        <v>1130.6707999999999</v>
      </c>
    </row>
    <row r="131" spans="20:21" x14ac:dyDescent="0.2">
      <c r="T131" s="25">
        <v>125</v>
      </c>
      <c r="U131" s="40">
        <f>SUM(800+T131*2.6667)</f>
        <v>1133.3375000000001</v>
      </c>
    </row>
    <row r="132" spans="20:21" x14ac:dyDescent="0.2">
      <c r="T132" s="25">
        <v>126</v>
      </c>
      <c r="U132" s="40">
        <f>SUM(800+T132*2.6667)</f>
        <v>1136.0042000000001</v>
      </c>
    </row>
    <row r="133" spans="20:21" x14ac:dyDescent="0.2">
      <c r="T133" s="25">
        <v>127</v>
      </c>
      <c r="U133" s="40">
        <f>SUM(800+T133*2.6667)</f>
        <v>1138.6709000000001</v>
      </c>
    </row>
    <row r="134" spans="20:21" x14ac:dyDescent="0.2">
      <c r="T134" s="25">
        <v>128</v>
      </c>
      <c r="U134" s="40">
        <f>SUM(800+T134*2.6667)</f>
        <v>1141.3376000000001</v>
      </c>
    </row>
    <row r="135" spans="20:21" x14ac:dyDescent="0.2">
      <c r="T135" s="25">
        <v>129</v>
      </c>
      <c r="U135" s="40">
        <f>SUM(800+T135*2.6667)</f>
        <v>1144.0043000000001</v>
      </c>
    </row>
    <row r="136" spans="20:21" x14ac:dyDescent="0.2">
      <c r="T136" s="25">
        <v>130</v>
      </c>
      <c r="U136" s="40">
        <f>SUM(800+T136*2.6667)</f>
        <v>1146.671</v>
      </c>
    </row>
    <row r="137" spans="20:21" x14ac:dyDescent="0.2">
      <c r="T137" s="25">
        <v>131</v>
      </c>
      <c r="U137" s="40">
        <f>SUM(800+T137*2.6667)</f>
        <v>1149.3377</v>
      </c>
    </row>
    <row r="138" spans="20:21" x14ac:dyDescent="0.2">
      <c r="T138" s="25">
        <v>132</v>
      </c>
      <c r="U138" s="40">
        <f>SUM(800+T138*2.6667)</f>
        <v>1152.0044</v>
      </c>
    </row>
    <row r="139" spans="20:21" x14ac:dyDescent="0.2">
      <c r="T139" s="25">
        <v>133</v>
      </c>
      <c r="U139" s="40">
        <f>SUM(800+T139*2.6667)</f>
        <v>1154.6711</v>
      </c>
    </row>
    <row r="140" spans="20:21" x14ac:dyDescent="0.2">
      <c r="T140" s="25">
        <v>134</v>
      </c>
      <c r="U140" s="40">
        <f>SUM(800+T140*2.6667)</f>
        <v>1157.3378</v>
      </c>
    </row>
    <row r="141" spans="20:21" x14ac:dyDescent="0.2">
      <c r="T141" s="25">
        <v>135</v>
      </c>
      <c r="U141" s="40">
        <f>SUM(800+T141*2.6667)</f>
        <v>1160.0045</v>
      </c>
    </row>
    <row r="142" spans="20:21" x14ac:dyDescent="0.2">
      <c r="T142" s="25">
        <v>136</v>
      </c>
      <c r="U142" s="40">
        <f>SUM(800+T142*2.6667)</f>
        <v>1162.6712</v>
      </c>
    </row>
    <row r="143" spans="20:21" x14ac:dyDescent="0.2">
      <c r="T143" s="25">
        <v>137</v>
      </c>
      <c r="U143" s="40">
        <f>SUM(800+T143*2.6667)</f>
        <v>1165.3379</v>
      </c>
    </row>
    <row r="144" spans="20:21" x14ac:dyDescent="0.2">
      <c r="T144" s="25">
        <v>138</v>
      </c>
      <c r="U144" s="40">
        <f>SUM(800+T144*2.6667)</f>
        <v>1168.0046</v>
      </c>
    </row>
    <row r="145" spans="20:21" x14ac:dyDescent="0.2">
      <c r="T145" s="25">
        <v>139</v>
      </c>
      <c r="U145" s="40">
        <f>SUM(800+T145*2.6667)</f>
        <v>1170.6713</v>
      </c>
    </row>
    <row r="146" spans="20:21" x14ac:dyDescent="0.2">
      <c r="T146" s="25">
        <v>140</v>
      </c>
      <c r="U146" s="40">
        <f>SUM(800+T146*2.6667)</f>
        <v>1173.338</v>
      </c>
    </row>
    <row r="147" spans="20:21" x14ac:dyDescent="0.2">
      <c r="T147" s="25">
        <v>141</v>
      </c>
      <c r="U147" s="40">
        <f>SUM(800+T147*2.6667)</f>
        <v>1176.0047</v>
      </c>
    </row>
    <row r="148" spans="20:21" x14ac:dyDescent="0.2">
      <c r="T148" s="25">
        <v>142</v>
      </c>
      <c r="U148" s="40">
        <f>SUM(800+T148*2.6667)</f>
        <v>1178.6713999999999</v>
      </c>
    </row>
    <row r="149" spans="20:21" x14ac:dyDescent="0.2">
      <c r="T149" s="25">
        <v>143</v>
      </c>
      <c r="U149" s="40">
        <f>SUM(800+T149*2.6667)</f>
        <v>1181.3380999999999</v>
      </c>
    </row>
    <row r="150" spans="20:21" x14ac:dyDescent="0.2">
      <c r="T150" s="25">
        <v>144</v>
      </c>
      <c r="U150" s="40">
        <f>SUM(800+T150*2.6667)</f>
        <v>1184.0047999999999</v>
      </c>
    </row>
    <row r="151" spans="20:21" x14ac:dyDescent="0.2">
      <c r="T151" s="25">
        <v>145</v>
      </c>
      <c r="U151" s="40">
        <f>SUM(800+T151*2.6667)</f>
        <v>1186.6714999999999</v>
      </c>
    </row>
    <row r="152" spans="20:21" x14ac:dyDescent="0.2">
      <c r="T152" s="25">
        <v>146</v>
      </c>
      <c r="U152" s="40">
        <f>SUM(800+T152*2.6667)</f>
        <v>1189.3382000000001</v>
      </c>
    </row>
    <row r="153" spans="20:21" x14ac:dyDescent="0.2">
      <c r="T153" s="25">
        <v>147</v>
      </c>
      <c r="U153" s="40">
        <f>SUM(800+T153*2.6667)</f>
        <v>1192.0048999999999</v>
      </c>
    </row>
    <row r="154" spans="20:21" x14ac:dyDescent="0.2">
      <c r="T154" s="25">
        <v>148</v>
      </c>
      <c r="U154" s="40">
        <f>SUM(800+T154*2.6667)</f>
        <v>1194.6716000000001</v>
      </c>
    </row>
    <row r="155" spans="20:21" x14ac:dyDescent="0.2">
      <c r="T155" s="25">
        <v>149</v>
      </c>
      <c r="U155" s="40">
        <f>SUM(800+T155*2.6667)</f>
        <v>1197.3382999999999</v>
      </c>
    </row>
    <row r="156" spans="20:21" x14ac:dyDescent="0.2">
      <c r="T156" s="25">
        <v>150</v>
      </c>
      <c r="U156" s="40">
        <f>SUM(800+T156*2.6667)</f>
        <v>1200.0050000000001</v>
      </c>
    </row>
    <row r="157" spans="20:21" x14ac:dyDescent="0.2">
      <c r="T157" s="25">
        <v>151</v>
      </c>
      <c r="U157" s="40">
        <f>SUM(800+T157*2.6667)</f>
        <v>1202.6716999999999</v>
      </c>
    </row>
    <row r="158" spans="20:21" x14ac:dyDescent="0.2">
      <c r="T158" s="25">
        <v>152</v>
      </c>
      <c r="U158" s="40">
        <f>SUM(800+T158*2.6667)</f>
        <v>1205.3384000000001</v>
      </c>
    </row>
    <row r="159" spans="20:21" x14ac:dyDescent="0.2">
      <c r="T159" s="25">
        <v>153</v>
      </c>
      <c r="U159" s="40">
        <f>SUM(800+T159*2.6667)</f>
        <v>1208.0051000000001</v>
      </c>
    </row>
    <row r="160" spans="20:21" x14ac:dyDescent="0.2">
      <c r="T160" s="25">
        <v>154</v>
      </c>
      <c r="U160" s="40">
        <f>SUM(800+T160*2.6667)</f>
        <v>1210.6718000000001</v>
      </c>
    </row>
    <row r="161" spans="20:21" x14ac:dyDescent="0.2">
      <c r="T161" s="25">
        <v>155</v>
      </c>
      <c r="U161" s="40">
        <f>SUM(800+T161*2.6667)</f>
        <v>1213.3385000000001</v>
      </c>
    </row>
    <row r="162" spans="20:21" x14ac:dyDescent="0.2">
      <c r="T162" s="25">
        <v>156</v>
      </c>
      <c r="U162" s="40">
        <f>SUM(800+T162*2.6667)</f>
        <v>1216.0052000000001</v>
      </c>
    </row>
    <row r="163" spans="20:21" x14ac:dyDescent="0.2">
      <c r="T163" s="25">
        <v>157</v>
      </c>
      <c r="U163" s="40">
        <f>SUM(800+T163*2.6667)</f>
        <v>1218.6719000000001</v>
      </c>
    </row>
    <row r="164" spans="20:21" x14ac:dyDescent="0.2">
      <c r="T164" s="25">
        <v>158</v>
      </c>
      <c r="U164" s="40">
        <f>SUM(800+T164*2.6667)</f>
        <v>1221.3386</v>
      </c>
    </row>
    <row r="165" spans="20:21" x14ac:dyDescent="0.2">
      <c r="T165" s="25">
        <v>159</v>
      </c>
      <c r="U165" s="40">
        <f>SUM(800+T165*2.6667)</f>
        <v>1224.0053</v>
      </c>
    </row>
    <row r="166" spans="20:21" x14ac:dyDescent="0.2">
      <c r="T166" s="25">
        <v>160</v>
      </c>
      <c r="U166" s="40">
        <f>SUM(800+T166*2.6667)</f>
        <v>1226.672</v>
      </c>
    </row>
    <row r="167" spans="20:21" x14ac:dyDescent="0.2">
      <c r="T167" s="25">
        <v>161</v>
      </c>
      <c r="U167" s="40">
        <f>SUM(800+T167*2.6667)</f>
        <v>1229.3387</v>
      </c>
    </row>
    <row r="168" spans="20:21" x14ac:dyDescent="0.2">
      <c r="T168" s="25">
        <v>162</v>
      </c>
      <c r="U168" s="40">
        <f>SUM(800+T168*2.6667)</f>
        <v>1232.0054</v>
      </c>
    </row>
    <row r="169" spans="20:21" x14ac:dyDescent="0.2">
      <c r="T169" s="25">
        <v>163</v>
      </c>
      <c r="U169" s="40">
        <f>SUM(800+T169*2.6667)</f>
        <v>1234.6721</v>
      </c>
    </row>
    <row r="170" spans="20:21" x14ac:dyDescent="0.2">
      <c r="T170" s="25">
        <v>164</v>
      </c>
      <c r="U170" s="40">
        <f>SUM(800+T170*2.6667)</f>
        <v>1237.3388</v>
      </c>
    </row>
    <row r="171" spans="20:21" x14ac:dyDescent="0.2">
      <c r="T171" s="25">
        <v>165</v>
      </c>
      <c r="U171" s="40">
        <f>SUM(800+T171*2.6667)</f>
        <v>1240.0055</v>
      </c>
    </row>
    <row r="172" spans="20:21" x14ac:dyDescent="0.2">
      <c r="T172" s="25">
        <v>166</v>
      </c>
      <c r="U172" s="40">
        <f>SUM(800+T172*2.6667)</f>
        <v>1242.6722</v>
      </c>
    </row>
    <row r="173" spans="20:21" x14ac:dyDescent="0.2">
      <c r="T173" s="25">
        <v>167</v>
      </c>
      <c r="U173" s="40">
        <f>SUM(800+T173*2.6667)</f>
        <v>1245.3389</v>
      </c>
    </row>
    <row r="174" spans="20:21" x14ac:dyDescent="0.2">
      <c r="T174" s="25">
        <v>168</v>
      </c>
      <c r="U174" s="40">
        <f>SUM(800+T174*2.6667)</f>
        <v>1248.0056</v>
      </c>
    </row>
    <row r="175" spans="20:21" x14ac:dyDescent="0.2">
      <c r="T175" s="25">
        <v>169</v>
      </c>
      <c r="U175" s="40">
        <f>SUM(800+T175*2.6667)</f>
        <v>1250.6723</v>
      </c>
    </row>
    <row r="176" spans="20:21" x14ac:dyDescent="0.2">
      <c r="T176" s="25">
        <v>170</v>
      </c>
      <c r="U176" s="40">
        <f>SUM(800+T176*2.6667)</f>
        <v>1253.3389999999999</v>
      </c>
    </row>
    <row r="177" spans="20:21" x14ac:dyDescent="0.2">
      <c r="T177" s="25">
        <v>171</v>
      </c>
      <c r="U177" s="40">
        <f>SUM(800+T177*2.6667)</f>
        <v>1256.0056999999999</v>
      </c>
    </row>
    <row r="178" spans="20:21" x14ac:dyDescent="0.2">
      <c r="T178" s="25">
        <v>172</v>
      </c>
      <c r="U178" s="40">
        <f>SUM(800+T178*2.6667)</f>
        <v>1258.6723999999999</v>
      </c>
    </row>
    <row r="179" spans="20:21" x14ac:dyDescent="0.2">
      <c r="T179" s="25">
        <v>173</v>
      </c>
      <c r="U179" s="40">
        <f>SUM(800+T179*2.6667)</f>
        <v>1261.3391000000001</v>
      </c>
    </row>
    <row r="180" spans="20:21" x14ac:dyDescent="0.2">
      <c r="T180" s="25">
        <v>174</v>
      </c>
      <c r="U180" s="40">
        <f>SUM(800+T180*2.6667)</f>
        <v>1264.0057999999999</v>
      </c>
    </row>
    <row r="181" spans="20:21" x14ac:dyDescent="0.2">
      <c r="T181" s="25">
        <v>175</v>
      </c>
      <c r="U181" s="40">
        <f>SUM(800+T181*2.6667)</f>
        <v>1266.6725000000001</v>
      </c>
    </row>
    <row r="182" spans="20:21" x14ac:dyDescent="0.2">
      <c r="T182" s="25">
        <v>176</v>
      </c>
      <c r="U182" s="40">
        <f>SUM(800+T182*2.6667)</f>
        <v>1269.3391999999999</v>
      </c>
    </row>
    <row r="183" spans="20:21" x14ac:dyDescent="0.2">
      <c r="T183" s="25">
        <v>177</v>
      </c>
      <c r="U183" s="40">
        <f>SUM(800+T183*2.6667)</f>
        <v>1272.0059000000001</v>
      </c>
    </row>
    <row r="184" spans="20:21" x14ac:dyDescent="0.2">
      <c r="T184" s="25">
        <v>178</v>
      </c>
      <c r="U184" s="40">
        <f>SUM(800+T184*2.6667)</f>
        <v>1274.6725999999999</v>
      </c>
    </row>
    <row r="185" spans="20:21" x14ac:dyDescent="0.2">
      <c r="T185" s="25">
        <v>179</v>
      </c>
      <c r="U185" s="40">
        <f>SUM(800+T185*2.6667)</f>
        <v>1277.3393000000001</v>
      </c>
    </row>
    <row r="186" spans="20:21" x14ac:dyDescent="0.2">
      <c r="T186" s="25">
        <v>180</v>
      </c>
      <c r="U186" s="40">
        <f>SUM(800+T186*2.6667)</f>
        <v>1280.0060000000001</v>
      </c>
    </row>
    <row r="187" spans="20:21" x14ac:dyDescent="0.2">
      <c r="T187" s="25">
        <v>181</v>
      </c>
      <c r="U187" s="40">
        <f>SUM(800+T187*2.6667)</f>
        <v>1282.6727000000001</v>
      </c>
    </row>
    <row r="188" spans="20:21" x14ac:dyDescent="0.2">
      <c r="T188" s="25">
        <v>182</v>
      </c>
      <c r="U188" s="40">
        <f>SUM(800+T188*2.6667)</f>
        <v>1285.3394000000001</v>
      </c>
    </row>
    <row r="189" spans="20:21" x14ac:dyDescent="0.2">
      <c r="T189" s="25">
        <v>183</v>
      </c>
      <c r="U189" s="40">
        <f>SUM(800+T189*2.6667)</f>
        <v>1288.0061000000001</v>
      </c>
    </row>
    <row r="190" spans="20:21" x14ac:dyDescent="0.2">
      <c r="T190" s="25">
        <v>184</v>
      </c>
      <c r="U190" s="40">
        <f>SUM(800+T190*2.6667)</f>
        <v>1290.6728000000001</v>
      </c>
    </row>
    <row r="191" spans="20:21" x14ac:dyDescent="0.2">
      <c r="T191" s="25">
        <v>185</v>
      </c>
      <c r="U191" s="40">
        <f>SUM(800+T191*2.6667)</f>
        <v>1293.3395</v>
      </c>
    </row>
    <row r="192" spans="20:21" x14ac:dyDescent="0.2">
      <c r="T192" s="25">
        <v>186</v>
      </c>
      <c r="U192" s="40">
        <f>SUM(800+T192*2.6667)</f>
        <v>1296.0062</v>
      </c>
    </row>
    <row r="193" spans="20:21" x14ac:dyDescent="0.2">
      <c r="T193" s="25">
        <v>187</v>
      </c>
      <c r="U193" s="40">
        <f>SUM(800+T193*2.6667)</f>
        <v>1298.6729</v>
      </c>
    </row>
    <row r="194" spans="20:21" x14ac:dyDescent="0.2">
      <c r="T194" s="25">
        <v>188</v>
      </c>
      <c r="U194" s="40">
        <f>SUM(800+T194*2.6667)</f>
        <v>1301.3396</v>
      </c>
    </row>
    <row r="195" spans="20:21" x14ac:dyDescent="0.2">
      <c r="T195" s="25">
        <v>189</v>
      </c>
      <c r="U195" s="40">
        <f>SUM(800+T195*2.6667)</f>
        <v>1304.0063</v>
      </c>
    </row>
    <row r="196" spans="20:21" x14ac:dyDescent="0.2">
      <c r="T196" s="25">
        <v>190</v>
      </c>
      <c r="U196" s="40">
        <f>SUM(800+T196*2.6667)</f>
        <v>1306.673</v>
      </c>
    </row>
    <row r="197" spans="20:21" x14ac:dyDescent="0.2">
      <c r="T197" s="25">
        <v>191</v>
      </c>
      <c r="U197" s="40">
        <f>SUM(800+T197*2.6667)</f>
        <v>1309.3397</v>
      </c>
    </row>
    <row r="198" spans="20:21" x14ac:dyDescent="0.2">
      <c r="T198" s="25">
        <v>192</v>
      </c>
      <c r="U198" s="40">
        <f>SUM(800+T198*2.6667)</f>
        <v>1312.0064</v>
      </c>
    </row>
    <row r="199" spans="20:21" x14ac:dyDescent="0.2">
      <c r="T199" s="25">
        <v>193</v>
      </c>
      <c r="U199" s="40">
        <f>SUM(800+T199*2.6667)</f>
        <v>1314.6731</v>
      </c>
    </row>
    <row r="200" spans="20:21" x14ac:dyDescent="0.2">
      <c r="T200" s="25">
        <v>194</v>
      </c>
      <c r="U200" s="40">
        <f>SUM(800+T200*2.6667)</f>
        <v>1317.3398</v>
      </c>
    </row>
    <row r="201" spans="20:21" x14ac:dyDescent="0.2">
      <c r="T201" s="25">
        <v>195</v>
      </c>
      <c r="U201" s="40">
        <f>SUM(800+T201*2.6667)</f>
        <v>1320.0065</v>
      </c>
    </row>
    <row r="202" spans="20:21" x14ac:dyDescent="0.2">
      <c r="T202" s="25">
        <v>196</v>
      </c>
      <c r="U202" s="40">
        <f>SUM(800+T202*2.6667)</f>
        <v>1322.6732000000002</v>
      </c>
    </row>
    <row r="203" spans="20:21" x14ac:dyDescent="0.2">
      <c r="T203" s="25">
        <v>197</v>
      </c>
      <c r="U203" s="40">
        <f>SUM(800+T203*2.6667)</f>
        <v>1325.3398999999999</v>
      </c>
    </row>
    <row r="204" spans="20:21" x14ac:dyDescent="0.2">
      <c r="T204" s="25">
        <v>198</v>
      </c>
      <c r="U204" s="40">
        <f>SUM(800+T204*2.6667)</f>
        <v>1328.0066000000002</v>
      </c>
    </row>
    <row r="205" spans="20:21" x14ac:dyDescent="0.2">
      <c r="T205" s="25">
        <v>199</v>
      </c>
      <c r="U205" s="40">
        <f>SUM(800+T205*2.6667)</f>
        <v>1330.6732999999999</v>
      </c>
    </row>
    <row r="206" spans="20:21" x14ac:dyDescent="0.2">
      <c r="T206" s="25">
        <v>200</v>
      </c>
      <c r="U206" s="40">
        <f>SUM(800+T206*2.6667)</f>
        <v>1333.3400000000001</v>
      </c>
    </row>
    <row r="207" spans="20:21" x14ac:dyDescent="0.2">
      <c r="T207" s="25">
        <v>201</v>
      </c>
      <c r="U207" s="40">
        <f>SUM(800+T207*2.6667)</f>
        <v>1336.0066999999999</v>
      </c>
    </row>
    <row r="208" spans="20:21" x14ac:dyDescent="0.2">
      <c r="T208" s="25">
        <v>202</v>
      </c>
      <c r="U208" s="40">
        <f>SUM(800+T208*2.6667)</f>
        <v>1338.6734000000001</v>
      </c>
    </row>
    <row r="209" spans="20:21" x14ac:dyDescent="0.2">
      <c r="T209" s="25">
        <v>203</v>
      </c>
      <c r="U209" s="40">
        <f>SUM(800+T209*2.6667)</f>
        <v>1341.3400999999999</v>
      </c>
    </row>
    <row r="210" spans="20:21" x14ac:dyDescent="0.2">
      <c r="T210" s="25">
        <v>204</v>
      </c>
      <c r="U210" s="40">
        <f>SUM(800+T210*2.6667)</f>
        <v>1344.0068000000001</v>
      </c>
    </row>
    <row r="211" spans="20:21" x14ac:dyDescent="0.2">
      <c r="T211" s="25">
        <v>205</v>
      </c>
      <c r="U211" s="40">
        <f>SUM(800+T211*2.6667)</f>
        <v>1346.6734999999999</v>
      </c>
    </row>
    <row r="212" spans="20:21" x14ac:dyDescent="0.2">
      <c r="T212" s="25">
        <v>206</v>
      </c>
      <c r="U212" s="40">
        <f>SUM(800+T212*2.6667)</f>
        <v>1349.3402000000001</v>
      </c>
    </row>
    <row r="213" spans="20:21" x14ac:dyDescent="0.2">
      <c r="T213" s="25">
        <v>207</v>
      </c>
      <c r="U213" s="40">
        <f>SUM(800+T213*2.6667)</f>
        <v>1352.0068999999999</v>
      </c>
    </row>
    <row r="214" spans="20:21" x14ac:dyDescent="0.2">
      <c r="T214" s="25">
        <v>208</v>
      </c>
      <c r="U214" s="40">
        <f>SUM(800+T214*2.6667)</f>
        <v>1354.6736000000001</v>
      </c>
    </row>
    <row r="215" spans="20:21" x14ac:dyDescent="0.2">
      <c r="T215" s="25">
        <v>209</v>
      </c>
      <c r="U215" s="40">
        <f>SUM(800+T215*2.6667)</f>
        <v>1357.3403000000001</v>
      </c>
    </row>
    <row r="216" spans="20:21" x14ac:dyDescent="0.2">
      <c r="T216" s="25">
        <v>210</v>
      </c>
      <c r="U216" s="40">
        <f>SUM(800+T216*2.6667)</f>
        <v>1360.0070000000001</v>
      </c>
    </row>
    <row r="217" spans="20:21" x14ac:dyDescent="0.2">
      <c r="T217" s="25">
        <v>211</v>
      </c>
      <c r="U217" s="40">
        <f>SUM(800+T217*2.6667)</f>
        <v>1362.6737000000001</v>
      </c>
    </row>
    <row r="218" spans="20:21" x14ac:dyDescent="0.2">
      <c r="T218" s="25">
        <v>212</v>
      </c>
      <c r="U218" s="40">
        <f>SUM(800+T218*2.6667)</f>
        <v>1365.3404</v>
      </c>
    </row>
    <row r="219" spans="20:21" x14ac:dyDescent="0.2">
      <c r="T219" s="25">
        <v>213</v>
      </c>
      <c r="U219" s="40">
        <f>SUM(800+T219*2.6667)</f>
        <v>1368.0071</v>
      </c>
    </row>
    <row r="220" spans="20:21" x14ac:dyDescent="0.2">
      <c r="T220" s="25">
        <v>214</v>
      </c>
      <c r="U220" s="40">
        <f>SUM(800+T220*2.6667)</f>
        <v>1370.6738</v>
      </c>
    </row>
    <row r="221" spans="20:21" x14ac:dyDescent="0.2">
      <c r="T221" s="25">
        <v>215</v>
      </c>
      <c r="U221" s="40">
        <f>SUM(800+T221*2.6667)</f>
        <v>1373.3405</v>
      </c>
    </row>
    <row r="222" spans="20:21" x14ac:dyDescent="0.2">
      <c r="T222" s="25">
        <v>216</v>
      </c>
      <c r="U222" s="40">
        <f>SUM(800+T222*2.6667)</f>
        <v>1376.0072</v>
      </c>
    </row>
    <row r="223" spans="20:21" x14ac:dyDescent="0.2">
      <c r="T223" s="25">
        <v>217</v>
      </c>
      <c r="U223" s="40">
        <f>SUM(800+T223*2.6667)</f>
        <v>1378.6739</v>
      </c>
    </row>
    <row r="224" spans="20:21" x14ac:dyDescent="0.2">
      <c r="T224" s="25">
        <v>218</v>
      </c>
      <c r="U224" s="40">
        <f>SUM(800+T224*2.6667)</f>
        <v>1381.3406</v>
      </c>
    </row>
    <row r="225" spans="20:21" x14ac:dyDescent="0.2">
      <c r="T225" s="25">
        <v>219</v>
      </c>
      <c r="U225" s="40">
        <f>SUM(800+T225*2.6667)</f>
        <v>1384.0073</v>
      </c>
    </row>
    <row r="226" spans="20:21" x14ac:dyDescent="0.2">
      <c r="T226" s="25">
        <v>220</v>
      </c>
      <c r="U226" s="40">
        <f>SUM(800+T226*2.6667)</f>
        <v>1386.674</v>
      </c>
    </row>
    <row r="227" spans="20:21" x14ac:dyDescent="0.2">
      <c r="T227" s="25">
        <v>221</v>
      </c>
      <c r="U227" s="40">
        <f>SUM(800+T227*2.6667)</f>
        <v>1389.3407</v>
      </c>
    </row>
    <row r="228" spans="20:21" x14ac:dyDescent="0.2">
      <c r="T228" s="25">
        <v>222</v>
      </c>
      <c r="U228" s="40">
        <f>SUM(800+T228*2.6667)</f>
        <v>1392.0074</v>
      </c>
    </row>
    <row r="229" spans="20:21" x14ac:dyDescent="0.2">
      <c r="T229" s="25">
        <v>223</v>
      </c>
      <c r="U229" s="40">
        <f>SUM(800+T229*2.6667)</f>
        <v>1394.6741000000002</v>
      </c>
    </row>
    <row r="230" spans="20:21" x14ac:dyDescent="0.2">
      <c r="T230" s="25">
        <v>224</v>
      </c>
      <c r="U230" s="40">
        <f>SUM(800+T230*2.6667)</f>
        <v>1397.3407999999999</v>
      </c>
    </row>
    <row r="231" spans="20:21" x14ac:dyDescent="0.2">
      <c r="T231" s="25">
        <v>225</v>
      </c>
      <c r="U231" s="40">
        <f>SUM(800+T231*2.6667)</f>
        <v>1400.0075000000002</v>
      </c>
    </row>
    <row r="232" spans="20:21" x14ac:dyDescent="0.2">
      <c r="T232" s="25">
        <v>226</v>
      </c>
      <c r="U232" s="40">
        <f>SUM(800+T232*2.6667)</f>
        <v>1402.6741999999999</v>
      </c>
    </row>
    <row r="233" spans="20:21" x14ac:dyDescent="0.2">
      <c r="T233" s="25">
        <v>227</v>
      </c>
      <c r="U233" s="40">
        <f>SUM(800+T233*2.6667)</f>
        <v>1405.3409000000001</v>
      </c>
    </row>
    <row r="234" spans="20:21" x14ac:dyDescent="0.2">
      <c r="T234" s="25">
        <v>228</v>
      </c>
      <c r="U234" s="40">
        <f>SUM(800+T234*2.6667)</f>
        <v>1408.0075999999999</v>
      </c>
    </row>
    <row r="235" spans="20:21" x14ac:dyDescent="0.2">
      <c r="T235" s="25">
        <v>229</v>
      </c>
      <c r="U235" s="40">
        <f>SUM(800+T235*2.6667)</f>
        <v>1410.6743000000001</v>
      </c>
    </row>
    <row r="236" spans="20:21" x14ac:dyDescent="0.2">
      <c r="T236" s="25">
        <v>230</v>
      </c>
      <c r="U236" s="40">
        <f>SUM(800+T236*2.6667)</f>
        <v>1413.3409999999999</v>
      </c>
    </row>
    <row r="237" spans="20:21" x14ac:dyDescent="0.2">
      <c r="T237" s="25">
        <v>231</v>
      </c>
      <c r="U237" s="40">
        <f>SUM(800+T237*2.6667)</f>
        <v>1416.0077000000001</v>
      </c>
    </row>
    <row r="238" spans="20:21" x14ac:dyDescent="0.2">
      <c r="T238" s="25">
        <v>232</v>
      </c>
      <c r="U238" s="40">
        <f>SUM(800+T238*2.6667)</f>
        <v>1418.6743999999999</v>
      </c>
    </row>
    <row r="239" spans="20:21" x14ac:dyDescent="0.2">
      <c r="T239" s="25">
        <v>233</v>
      </c>
      <c r="U239" s="40">
        <f>SUM(800+T239*2.6667)</f>
        <v>1421.3411000000001</v>
      </c>
    </row>
    <row r="240" spans="20:21" x14ac:dyDescent="0.2">
      <c r="T240" s="25">
        <v>234</v>
      </c>
      <c r="U240" s="40">
        <f>SUM(800+T240*2.6667)</f>
        <v>1424.0077999999999</v>
      </c>
    </row>
    <row r="241" spans="20:21" x14ac:dyDescent="0.2">
      <c r="T241" s="25">
        <v>235</v>
      </c>
      <c r="U241" s="40">
        <f>SUM(800+T241*2.6667)</f>
        <v>1426.6745000000001</v>
      </c>
    </row>
    <row r="242" spans="20:21" x14ac:dyDescent="0.2">
      <c r="T242" s="25">
        <v>236</v>
      </c>
      <c r="U242" s="40">
        <f>SUM(800+T242*2.6667)</f>
        <v>1429.3412000000001</v>
      </c>
    </row>
    <row r="243" spans="20:21" x14ac:dyDescent="0.2">
      <c r="T243" s="25">
        <v>237</v>
      </c>
      <c r="U243" s="40">
        <f>SUM(800+T243*2.6667)</f>
        <v>1432.0079000000001</v>
      </c>
    </row>
    <row r="244" spans="20:21" x14ac:dyDescent="0.2">
      <c r="T244" s="25">
        <v>238</v>
      </c>
      <c r="U244" s="40">
        <f>SUM(800+T244*2.6667)</f>
        <v>1434.6746000000001</v>
      </c>
    </row>
    <row r="245" spans="20:21" x14ac:dyDescent="0.2">
      <c r="T245" s="25">
        <v>239</v>
      </c>
      <c r="U245" s="40">
        <f>SUM(800+T245*2.6667)</f>
        <v>1437.3413</v>
      </c>
    </row>
    <row r="246" spans="20:21" x14ac:dyDescent="0.2">
      <c r="T246" s="25">
        <v>240</v>
      </c>
      <c r="U246" s="40">
        <f>SUM(800+T246*2.6667)</f>
        <v>1440.008</v>
      </c>
    </row>
    <row r="247" spans="20:21" x14ac:dyDescent="0.2">
      <c r="T247" s="25">
        <v>241</v>
      </c>
      <c r="U247" s="40">
        <f>SUM(800+T247*2.6667)</f>
        <v>1442.6747</v>
      </c>
    </row>
    <row r="248" spans="20:21" x14ac:dyDescent="0.2">
      <c r="T248" s="25">
        <v>242</v>
      </c>
      <c r="U248" s="40">
        <f>SUM(800+T248*2.6667)</f>
        <v>1445.3414</v>
      </c>
    </row>
    <row r="249" spans="20:21" x14ac:dyDescent="0.2">
      <c r="T249" s="25">
        <v>243</v>
      </c>
      <c r="U249" s="40">
        <f>SUM(800+T249*2.6667)</f>
        <v>1448.0081</v>
      </c>
    </row>
    <row r="250" spans="20:21" x14ac:dyDescent="0.2">
      <c r="T250" s="25">
        <v>244</v>
      </c>
      <c r="U250" s="40">
        <f>SUM(800+T250*2.6667)</f>
        <v>1450.6748</v>
      </c>
    </row>
    <row r="251" spans="20:21" x14ac:dyDescent="0.2">
      <c r="T251" s="25">
        <v>245</v>
      </c>
      <c r="U251" s="40">
        <f>SUM(800+T251*2.6667)</f>
        <v>1453.3415</v>
      </c>
    </row>
    <row r="252" spans="20:21" x14ac:dyDescent="0.2">
      <c r="T252" s="25">
        <v>246</v>
      </c>
      <c r="U252" s="40">
        <f>SUM(800+T252*2.6667)</f>
        <v>1456.0082</v>
      </c>
    </row>
    <row r="253" spans="20:21" x14ac:dyDescent="0.2">
      <c r="T253" s="25">
        <v>247</v>
      </c>
      <c r="U253" s="40">
        <f>SUM(800+T253*2.6667)</f>
        <v>1458.6749</v>
      </c>
    </row>
    <row r="254" spans="20:21" x14ac:dyDescent="0.2">
      <c r="T254" s="25">
        <v>248</v>
      </c>
      <c r="U254" s="40">
        <f>SUM(800+T254*2.6667)</f>
        <v>1461.3416</v>
      </c>
    </row>
    <row r="255" spans="20:21" x14ac:dyDescent="0.2">
      <c r="T255" s="25">
        <v>249</v>
      </c>
      <c r="U255" s="40">
        <f>SUM(800+T255*2.6667)</f>
        <v>1464.0083</v>
      </c>
    </row>
    <row r="256" spans="20:21" x14ac:dyDescent="0.2">
      <c r="T256" s="25">
        <v>250</v>
      </c>
      <c r="U256" s="40">
        <f>SUM(800+T256*2.6667)</f>
        <v>1466.6750000000002</v>
      </c>
    </row>
    <row r="257" spans="20:21" x14ac:dyDescent="0.2">
      <c r="T257" s="25">
        <v>251</v>
      </c>
      <c r="U257" s="40">
        <f>SUM(800+T257*2.6667)</f>
        <v>1469.3416999999999</v>
      </c>
    </row>
    <row r="258" spans="20:21" x14ac:dyDescent="0.2">
      <c r="T258" s="25">
        <v>252</v>
      </c>
      <c r="U258" s="40">
        <f>SUM(800+T258*2.6667)</f>
        <v>1472.0084000000002</v>
      </c>
    </row>
    <row r="259" spans="20:21" x14ac:dyDescent="0.2">
      <c r="T259" s="25">
        <v>253</v>
      </c>
      <c r="U259" s="40">
        <f>SUM(800+T259*2.6667)</f>
        <v>1474.6750999999999</v>
      </c>
    </row>
    <row r="260" spans="20:21" x14ac:dyDescent="0.2">
      <c r="T260" s="25">
        <v>254</v>
      </c>
      <c r="U260" s="40">
        <f>SUM(800+T260*2.6667)</f>
        <v>1477.3418000000001</v>
      </c>
    </row>
    <row r="261" spans="20:21" x14ac:dyDescent="0.2">
      <c r="T261" s="25">
        <v>255</v>
      </c>
      <c r="U261" s="40">
        <f>SUM(800+T261*2.6667)</f>
        <v>1480.0084999999999</v>
      </c>
    </row>
    <row r="262" spans="20:21" x14ac:dyDescent="0.2">
      <c r="T262" s="25">
        <v>256</v>
      </c>
      <c r="U262" s="40">
        <f>SUM(800+T262*2.6667)</f>
        <v>1482.6752000000001</v>
      </c>
    </row>
    <row r="263" spans="20:21" x14ac:dyDescent="0.2">
      <c r="T263" s="25">
        <v>257</v>
      </c>
      <c r="U263" s="40">
        <f>SUM(800+T263*2.6667)</f>
        <v>1485.3418999999999</v>
      </c>
    </row>
    <row r="264" spans="20:21" x14ac:dyDescent="0.2">
      <c r="T264" s="25">
        <v>258</v>
      </c>
      <c r="U264" s="40">
        <f>SUM(800+T264*2.6667)</f>
        <v>1488.0086000000001</v>
      </c>
    </row>
    <row r="265" spans="20:21" x14ac:dyDescent="0.2">
      <c r="T265" s="25">
        <v>259</v>
      </c>
      <c r="U265" s="40">
        <f>SUM(800+T265*2.6667)</f>
        <v>1490.6752999999999</v>
      </c>
    </row>
    <row r="266" spans="20:21" x14ac:dyDescent="0.2">
      <c r="T266" s="25">
        <v>260</v>
      </c>
      <c r="U266" s="40">
        <f>SUM(800+T266*2.6667)</f>
        <v>1493.3420000000001</v>
      </c>
    </row>
    <row r="267" spans="20:21" x14ac:dyDescent="0.2">
      <c r="T267" s="25">
        <v>261</v>
      </c>
      <c r="U267" s="40">
        <f>SUM(800+T267*2.6667)</f>
        <v>1496.0086999999999</v>
      </c>
    </row>
    <row r="268" spans="20:21" x14ac:dyDescent="0.2">
      <c r="T268" s="25">
        <v>262</v>
      </c>
      <c r="U268" s="40">
        <f>SUM(800+T268*2.6667)</f>
        <v>1498.6754000000001</v>
      </c>
    </row>
    <row r="269" spans="20:21" x14ac:dyDescent="0.2">
      <c r="T269" s="25">
        <v>263</v>
      </c>
      <c r="U269" s="40">
        <f>SUM(800+T269*2.6667)</f>
        <v>1501.3421000000001</v>
      </c>
    </row>
    <row r="270" spans="20:21" x14ac:dyDescent="0.2">
      <c r="T270" s="25">
        <v>264</v>
      </c>
      <c r="U270" s="40">
        <f>SUM(800+T270*2.6667)</f>
        <v>1504.0088000000001</v>
      </c>
    </row>
    <row r="271" spans="20:21" x14ac:dyDescent="0.2">
      <c r="T271" s="25">
        <v>265</v>
      </c>
      <c r="U271" s="40">
        <f>SUM(800+T271*2.6667)</f>
        <v>1506.6755000000001</v>
      </c>
    </row>
    <row r="272" spans="20:21" x14ac:dyDescent="0.2">
      <c r="T272" s="25">
        <v>266</v>
      </c>
      <c r="U272" s="40">
        <f>SUM(800+T272*2.6667)</f>
        <v>1509.3422</v>
      </c>
    </row>
    <row r="273" spans="20:21" x14ac:dyDescent="0.2">
      <c r="T273" s="25">
        <v>267</v>
      </c>
      <c r="U273" s="40">
        <f>SUM(800+T273*2.6667)</f>
        <v>1512.0089</v>
      </c>
    </row>
    <row r="274" spans="20:21" x14ac:dyDescent="0.2">
      <c r="T274" s="25">
        <v>268</v>
      </c>
      <c r="U274" s="40">
        <f>SUM(800+T274*2.6667)</f>
        <v>1514.6756</v>
      </c>
    </row>
    <row r="275" spans="20:21" x14ac:dyDescent="0.2">
      <c r="T275" s="25">
        <v>269</v>
      </c>
      <c r="U275" s="40">
        <f>SUM(800+T275*2.6667)</f>
        <v>1517.3423</v>
      </c>
    </row>
    <row r="276" spans="20:21" x14ac:dyDescent="0.2">
      <c r="T276" s="25">
        <v>270</v>
      </c>
      <c r="U276" s="40">
        <f>SUM(800+T276*2.6667)</f>
        <v>1520.009</v>
      </c>
    </row>
    <row r="277" spans="20:21" x14ac:dyDescent="0.2">
      <c r="T277" s="25">
        <v>271</v>
      </c>
      <c r="U277" s="40">
        <f>SUM(800+T277*2.6667)</f>
        <v>1522.6757</v>
      </c>
    </row>
    <row r="278" spans="20:21" x14ac:dyDescent="0.2">
      <c r="T278" s="25">
        <v>272</v>
      </c>
      <c r="U278" s="40">
        <f>SUM(800+T278*2.6667)</f>
        <v>1525.3424</v>
      </c>
    </row>
    <row r="279" spans="20:21" x14ac:dyDescent="0.2">
      <c r="T279" s="25">
        <v>273</v>
      </c>
      <c r="U279" s="40">
        <f>SUM(800+T279*2.6667)</f>
        <v>1528.0091</v>
      </c>
    </row>
    <row r="280" spans="20:21" x14ac:dyDescent="0.2">
      <c r="T280" s="25">
        <v>274</v>
      </c>
      <c r="U280" s="40">
        <f>SUM(800+T280*2.6667)</f>
        <v>1530.6758</v>
      </c>
    </row>
    <row r="281" spans="20:21" x14ac:dyDescent="0.2">
      <c r="T281" s="25">
        <v>275</v>
      </c>
      <c r="U281" s="40">
        <f>SUM(800+T281*2.6667)</f>
        <v>1533.3425</v>
      </c>
    </row>
    <row r="282" spans="20:21" x14ac:dyDescent="0.2">
      <c r="T282" s="25">
        <v>276</v>
      </c>
      <c r="U282" s="40">
        <f>SUM(800+T282*2.6667)</f>
        <v>1536.0092</v>
      </c>
    </row>
    <row r="283" spans="20:21" x14ac:dyDescent="0.2">
      <c r="T283" s="25">
        <v>277</v>
      </c>
      <c r="U283" s="40">
        <f>SUM(800+T283*2.6667)</f>
        <v>1538.6759000000002</v>
      </c>
    </row>
    <row r="284" spans="20:21" x14ac:dyDescent="0.2">
      <c r="T284" s="25">
        <v>278</v>
      </c>
      <c r="U284" s="40">
        <f>SUM(800+T284*2.6667)</f>
        <v>1541.3425999999999</v>
      </c>
    </row>
    <row r="285" spans="20:21" x14ac:dyDescent="0.2">
      <c r="T285" s="25">
        <v>279</v>
      </c>
      <c r="U285" s="40">
        <f>SUM(800+T285*2.6667)</f>
        <v>1544.0093000000002</v>
      </c>
    </row>
    <row r="286" spans="20:21" x14ac:dyDescent="0.2">
      <c r="T286" s="25">
        <v>280</v>
      </c>
      <c r="U286" s="40">
        <f>SUM(800+T286*2.6667)</f>
        <v>1546.6759999999999</v>
      </c>
    </row>
    <row r="287" spans="20:21" x14ac:dyDescent="0.2">
      <c r="T287" s="25">
        <v>281</v>
      </c>
      <c r="U287" s="40">
        <f>SUM(800+T287*2.6667)</f>
        <v>1549.3427000000001</v>
      </c>
    </row>
    <row r="288" spans="20:21" x14ac:dyDescent="0.2">
      <c r="T288" s="25">
        <v>282</v>
      </c>
      <c r="U288" s="40">
        <f>SUM(800+T288*2.6667)</f>
        <v>1552.0093999999999</v>
      </c>
    </row>
    <row r="289" spans="20:21" x14ac:dyDescent="0.2">
      <c r="T289" s="25">
        <v>283</v>
      </c>
      <c r="U289" s="40">
        <f>SUM(800+T289*2.6667)</f>
        <v>1554.6761000000001</v>
      </c>
    </row>
    <row r="290" spans="20:21" x14ac:dyDescent="0.2">
      <c r="T290" s="25">
        <v>284</v>
      </c>
      <c r="U290" s="40">
        <f>SUM(800+T290*2.6667)</f>
        <v>1557.3427999999999</v>
      </c>
    </row>
    <row r="291" spans="20:21" x14ac:dyDescent="0.2">
      <c r="T291" s="25">
        <v>285</v>
      </c>
      <c r="U291" s="40">
        <f>SUM(800+T291*2.6667)</f>
        <v>1560.0095000000001</v>
      </c>
    </row>
    <row r="292" spans="20:21" x14ac:dyDescent="0.2">
      <c r="T292" s="25">
        <v>286</v>
      </c>
      <c r="U292" s="40">
        <f>SUM(800+T292*2.6667)</f>
        <v>1562.6761999999999</v>
      </c>
    </row>
    <row r="293" spans="20:21" x14ac:dyDescent="0.2">
      <c r="T293" s="25">
        <v>287</v>
      </c>
      <c r="U293" s="40">
        <f>SUM(800+T293*2.6667)</f>
        <v>1565.3429000000001</v>
      </c>
    </row>
    <row r="294" spans="20:21" x14ac:dyDescent="0.2">
      <c r="T294" s="25">
        <v>288</v>
      </c>
      <c r="U294" s="40">
        <f>SUM(800+T294*2.6667)</f>
        <v>1568.0095999999999</v>
      </c>
    </row>
    <row r="295" spans="20:21" x14ac:dyDescent="0.2">
      <c r="T295" s="25">
        <v>289</v>
      </c>
      <c r="U295" s="40">
        <f>SUM(800+T295*2.6667)</f>
        <v>1570.6763000000001</v>
      </c>
    </row>
    <row r="296" spans="20:21" x14ac:dyDescent="0.2">
      <c r="T296" s="25">
        <v>290</v>
      </c>
      <c r="U296" s="40">
        <f>SUM(800+T296*2.6667)</f>
        <v>1573.3430000000001</v>
      </c>
    </row>
    <row r="297" spans="20:21" x14ac:dyDescent="0.2">
      <c r="T297" s="25">
        <v>291</v>
      </c>
      <c r="U297" s="40">
        <f>SUM(800+T297*2.6667)</f>
        <v>1576.0097000000001</v>
      </c>
    </row>
    <row r="298" spans="20:21" x14ac:dyDescent="0.2">
      <c r="T298" s="25">
        <v>292</v>
      </c>
      <c r="U298" s="40">
        <f>SUM(800+T298*2.6667)</f>
        <v>1578.6764000000001</v>
      </c>
    </row>
    <row r="299" spans="20:21" x14ac:dyDescent="0.2">
      <c r="T299" s="25">
        <v>293</v>
      </c>
      <c r="U299" s="40">
        <f>SUM(800+T299*2.6667)</f>
        <v>1581.3431</v>
      </c>
    </row>
    <row r="300" spans="20:21" x14ac:dyDescent="0.2">
      <c r="T300" s="25">
        <v>294</v>
      </c>
      <c r="U300" s="40">
        <f>SUM(800+T300*2.6667)</f>
        <v>1584.0098</v>
      </c>
    </row>
    <row r="301" spans="20:21" x14ac:dyDescent="0.2">
      <c r="T301" s="25">
        <v>295</v>
      </c>
      <c r="U301" s="40">
        <f>SUM(800+T301*2.6667)</f>
        <v>1586.6765</v>
      </c>
    </row>
    <row r="302" spans="20:21" x14ac:dyDescent="0.2">
      <c r="T302" s="25">
        <v>296</v>
      </c>
      <c r="U302" s="40">
        <f>SUM(800+T302*2.6667)</f>
        <v>1589.3432</v>
      </c>
    </row>
    <row r="303" spans="20:21" x14ac:dyDescent="0.2">
      <c r="T303" s="25">
        <v>297</v>
      </c>
      <c r="U303" s="40">
        <f>SUM(800+T303*2.6667)</f>
        <v>1592.0099</v>
      </c>
    </row>
    <row r="304" spans="20:21" x14ac:dyDescent="0.2">
      <c r="T304" s="25">
        <v>298</v>
      </c>
      <c r="U304" s="40">
        <f>SUM(800+T304*2.6667)</f>
        <v>1594.6766</v>
      </c>
    </row>
    <row r="305" spans="20:21" x14ac:dyDescent="0.2">
      <c r="T305" s="25">
        <v>299</v>
      </c>
      <c r="U305" s="40">
        <f>SUM(800+T305*2.6667)</f>
        <v>1597.3433</v>
      </c>
    </row>
    <row r="306" spans="20:21" ht="13.8" thickBot="1" x14ac:dyDescent="0.25">
      <c r="T306" s="26">
        <v>300</v>
      </c>
      <c r="U306" s="41">
        <f>SUM(800+T306*2.6667)</f>
        <v>1600.01</v>
      </c>
    </row>
  </sheetData>
  <mergeCells count="1">
    <mergeCell ref="T3:U4"/>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C307"/>
  <sheetViews>
    <sheetView topLeftCell="A5" workbookViewId="0">
      <selection activeCell="H23" sqref="H23"/>
    </sheetView>
  </sheetViews>
  <sheetFormatPr defaultRowHeight="13.2" x14ac:dyDescent="0.2"/>
  <sheetData>
    <row r="6" spans="2:3" ht="13.8" thickBot="1" x14ac:dyDescent="0.25"/>
    <row r="7" spans="2:3" x14ac:dyDescent="0.2">
      <c r="B7" s="35">
        <v>0</v>
      </c>
      <c r="C7" s="45">
        <f>SUM(10+0.9666666*B7)</f>
        <v>10</v>
      </c>
    </row>
    <row r="8" spans="2:3" x14ac:dyDescent="0.2">
      <c r="B8" s="36">
        <v>1</v>
      </c>
      <c r="C8" s="37">
        <f t="shared" ref="C8:C71" si="0">SUM(10+0.9666666*B8)</f>
        <v>10.9666666</v>
      </c>
    </row>
    <row r="9" spans="2:3" x14ac:dyDescent="0.2">
      <c r="B9" s="36">
        <v>2</v>
      </c>
      <c r="C9" s="37">
        <f t="shared" si="0"/>
        <v>11.9333332</v>
      </c>
    </row>
    <row r="10" spans="2:3" x14ac:dyDescent="0.2">
      <c r="B10" s="36">
        <v>3</v>
      </c>
      <c r="C10" s="37">
        <f t="shared" si="0"/>
        <v>12.8999998</v>
      </c>
    </row>
    <row r="11" spans="2:3" x14ac:dyDescent="0.2">
      <c r="B11" s="36">
        <v>4</v>
      </c>
      <c r="C11" s="37">
        <f t="shared" si="0"/>
        <v>13.8666664</v>
      </c>
    </row>
    <row r="12" spans="2:3" x14ac:dyDescent="0.2">
      <c r="B12" s="36">
        <v>5</v>
      </c>
      <c r="C12" s="37">
        <f t="shared" si="0"/>
        <v>14.833333</v>
      </c>
    </row>
    <row r="13" spans="2:3" x14ac:dyDescent="0.2">
      <c r="B13" s="36">
        <v>6</v>
      </c>
      <c r="C13" s="37">
        <f t="shared" si="0"/>
        <v>15.7999996</v>
      </c>
    </row>
    <row r="14" spans="2:3" x14ac:dyDescent="0.2">
      <c r="B14" s="36">
        <v>7</v>
      </c>
      <c r="C14" s="37">
        <f t="shared" si="0"/>
        <v>16.7666662</v>
      </c>
    </row>
    <row r="15" spans="2:3" x14ac:dyDescent="0.2">
      <c r="B15" s="36">
        <v>8</v>
      </c>
      <c r="C15" s="37">
        <f t="shared" si="0"/>
        <v>17.733332799999999</v>
      </c>
    </row>
    <row r="16" spans="2:3" x14ac:dyDescent="0.2">
      <c r="B16" s="36">
        <v>9</v>
      </c>
      <c r="C16" s="37">
        <f t="shared" si="0"/>
        <v>18.699999400000003</v>
      </c>
    </row>
    <row r="17" spans="2:3" x14ac:dyDescent="0.2">
      <c r="B17" s="36">
        <v>10</v>
      </c>
      <c r="C17" s="37">
        <f t="shared" si="0"/>
        <v>19.666665999999999</v>
      </c>
    </row>
    <row r="18" spans="2:3" x14ac:dyDescent="0.2">
      <c r="B18" s="36">
        <v>11</v>
      </c>
      <c r="C18" s="37">
        <f t="shared" si="0"/>
        <v>20.633332600000003</v>
      </c>
    </row>
    <row r="19" spans="2:3" x14ac:dyDescent="0.2">
      <c r="B19" s="36">
        <v>12</v>
      </c>
      <c r="C19" s="37">
        <f t="shared" si="0"/>
        <v>21.599999199999999</v>
      </c>
    </row>
    <row r="20" spans="2:3" x14ac:dyDescent="0.2">
      <c r="B20" s="36">
        <v>13</v>
      </c>
      <c r="C20" s="37">
        <f t="shared" si="0"/>
        <v>22.566665800000003</v>
      </c>
    </row>
    <row r="21" spans="2:3" x14ac:dyDescent="0.2">
      <c r="B21" s="36">
        <v>14</v>
      </c>
      <c r="C21" s="37">
        <f t="shared" si="0"/>
        <v>23.533332399999999</v>
      </c>
    </row>
    <row r="22" spans="2:3" x14ac:dyDescent="0.2">
      <c r="B22" s="36">
        <v>15</v>
      </c>
      <c r="C22" s="37">
        <f t="shared" si="0"/>
        <v>24.499999000000003</v>
      </c>
    </row>
    <row r="23" spans="2:3" x14ac:dyDescent="0.2">
      <c r="B23" s="36">
        <v>16</v>
      </c>
      <c r="C23" s="37">
        <f t="shared" si="0"/>
        <v>25.466665599999999</v>
      </c>
    </row>
    <row r="24" spans="2:3" x14ac:dyDescent="0.2">
      <c r="B24" s="36">
        <v>17</v>
      </c>
      <c r="C24" s="37">
        <f t="shared" si="0"/>
        <v>26.433332200000002</v>
      </c>
    </row>
    <row r="25" spans="2:3" x14ac:dyDescent="0.2">
      <c r="B25" s="36">
        <v>18</v>
      </c>
      <c r="C25" s="37">
        <f t="shared" si="0"/>
        <v>27.399998800000002</v>
      </c>
    </row>
    <row r="26" spans="2:3" x14ac:dyDescent="0.2">
      <c r="B26" s="36">
        <v>19</v>
      </c>
      <c r="C26" s="37">
        <f t="shared" si="0"/>
        <v>28.366665400000002</v>
      </c>
    </row>
    <row r="27" spans="2:3" x14ac:dyDescent="0.2">
      <c r="B27" s="36">
        <v>20</v>
      </c>
      <c r="C27" s="37">
        <f t="shared" si="0"/>
        <v>29.333332000000002</v>
      </c>
    </row>
    <row r="28" spans="2:3" x14ac:dyDescent="0.2">
      <c r="B28" s="36">
        <v>21</v>
      </c>
      <c r="C28" s="37">
        <f t="shared" si="0"/>
        <v>30.299998600000002</v>
      </c>
    </row>
    <row r="29" spans="2:3" x14ac:dyDescent="0.2">
      <c r="B29" s="36">
        <v>22</v>
      </c>
      <c r="C29" s="37">
        <f t="shared" si="0"/>
        <v>31.266665200000002</v>
      </c>
    </row>
    <row r="30" spans="2:3" x14ac:dyDescent="0.2">
      <c r="B30" s="36">
        <v>23</v>
      </c>
      <c r="C30" s="37">
        <f t="shared" si="0"/>
        <v>32.233331800000002</v>
      </c>
    </row>
    <row r="31" spans="2:3" x14ac:dyDescent="0.2">
      <c r="B31" s="36">
        <v>24</v>
      </c>
      <c r="C31" s="37">
        <f t="shared" si="0"/>
        <v>33.199998399999998</v>
      </c>
    </row>
    <row r="32" spans="2:3" x14ac:dyDescent="0.2">
      <c r="B32" s="36">
        <v>25</v>
      </c>
      <c r="C32" s="37">
        <f t="shared" si="0"/>
        <v>34.166665000000002</v>
      </c>
    </row>
    <row r="33" spans="2:3" x14ac:dyDescent="0.2">
      <c r="B33" s="36">
        <v>26</v>
      </c>
      <c r="C33" s="37">
        <f t="shared" si="0"/>
        <v>35.133331600000005</v>
      </c>
    </row>
    <row r="34" spans="2:3" x14ac:dyDescent="0.2">
      <c r="B34" s="36">
        <v>27</v>
      </c>
      <c r="C34" s="37">
        <f t="shared" si="0"/>
        <v>36.099998200000002</v>
      </c>
    </row>
    <row r="35" spans="2:3" x14ac:dyDescent="0.2">
      <c r="B35" s="36">
        <v>28</v>
      </c>
      <c r="C35" s="37">
        <f t="shared" si="0"/>
        <v>37.066664799999998</v>
      </c>
    </row>
    <row r="36" spans="2:3" x14ac:dyDescent="0.2">
      <c r="B36" s="36">
        <v>29</v>
      </c>
      <c r="C36" s="37">
        <f t="shared" si="0"/>
        <v>38.033331400000002</v>
      </c>
    </row>
    <row r="37" spans="2:3" x14ac:dyDescent="0.2">
      <c r="B37" s="36">
        <v>30</v>
      </c>
      <c r="C37" s="37">
        <f t="shared" si="0"/>
        <v>38.999998000000005</v>
      </c>
    </row>
    <row r="38" spans="2:3" x14ac:dyDescent="0.2">
      <c r="B38" s="36">
        <v>31</v>
      </c>
      <c r="C38" s="37">
        <f t="shared" si="0"/>
        <v>39.966664600000001</v>
      </c>
    </row>
    <row r="39" spans="2:3" x14ac:dyDescent="0.2">
      <c r="B39" s="36">
        <v>32</v>
      </c>
      <c r="C39" s="37">
        <f t="shared" si="0"/>
        <v>40.933331199999998</v>
      </c>
    </row>
    <row r="40" spans="2:3" x14ac:dyDescent="0.2">
      <c r="B40" s="36">
        <v>33</v>
      </c>
      <c r="C40" s="37">
        <f t="shared" si="0"/>
        <v>41.899997800000001</v>
      </c>
    </row>
    <row r="41" spans="2:3" x14ac:dyDescent="0.2">
      <c r="B41" s="36">
        <v>34</v>
      </c>
      <c r="C41" s="37">
        <f t="shared" si="0"/>
        <v>42.866664400000005</v>
      </c>
    </row>
    <row r="42" spans="2:3" x14ac:dyDescent="0.2">
      <c r="B42" s="36">
        <v>35</v>
      </c>
      <c r="C42" s="37">
        <f t="shared" si="0"/>
        <v>43.833331000000001</v>
      </c>
    </row>
    <row r="43" spans="2:3" x14ac:dyDescent="0.2">
      <c r="B43" s="36">
        <v>36</v>
      </c>
      <c r="C43" s="37">
        <f t="shared" si="0"/>
        <v>44.799997600000005</v>
      </c>
    </row>
    <row r="44" spans="2:3" x14ac:dyDescent="0.2">
      <c r="B44" s="36">
        <v>37</v>
      </c>
      <c r="C44" s="37">
        <f t="shared" si="0"/>
        <v>45.766664200000001</v>
      </c>
    </row>
    <row r="45" spans="2:3" x14ac:dyDescent="0.2">
      <c r="B45" s="36">
        <v>38</v>
      </c>
      <c r="C45" s="37">
        <f t="shared" si="0"/>
        <v>46.733330800000005</v>
      </c>
    </row>
    <row r="46" spans="2:3" x14ac:dyDescent="0.2">
      <c r="B46" s="36">
        <v>39</v>
      </c>
      <c r="C46" s="37">
        <f t="shared" si="0"/>
        <v>47.699997400000001</v>
      </c>
    </row>
    <row r="47" spans="2:3" x14ac:dyDescent="0.2">
      <c r="B47" s="36">
        <v>40</v>
      </c>
      <c r="C47" s="37">
        <f t="shared" si="0"/>
        <v>48.666664000000004</v>
      </c>
    </row>
    <row r="48" spans="2:3" x14ac:dyDescent="0.2">
      <c r="B48" s="36">
        <v>41</v>
      </c>
      <c r="C48" s="37">
        <f t="shared" si="0"/>
        <v>49.633330600000001</v>
      </c>
    </row>
    <row r="49" spans="2:3" x14ac:dyDescent="0.2">
      <c r="B49" s="36">
        <v>42</v>
      </c>
      <c r="C49" s="37">
        <f t="shared" si="0"/>
        <v>50.599997200000004</v>
      </c>
    </row>
    <row r="50" spans="2:3" x14ac:dyDescent="0.2">
      <c r="B50" s="36">
        <v>43</v>
      </c>
      <c r="C50" s="37">
        <f t="shared" si="0"/>
        <v>51.566663800000001</v>
      </c>
    </row>
    <row r="51" spans="2:3" x14ac:dyDescent="0.2">
      <c r="B51" s="36">
        <v>44</v>
      </c>
      <c r="C51" s="37">
        <f t="shared" si="0"/>
        <v>52.533330400000004</v>
      </c>
    </row>
    <row r="52" spans="2:3" x14ac:dyDescent="0.2">
      <c r="B52" s="36">
        <v>45</v>
      </c>
      <c r="C52" s="37">
        <f t="shared" si="0"/>
        <v>53.499997</v>
      </c>
    </row>
    <row r="53" spans="2:3" x14ac:dyDescent="0.2">
      <c r="B53" s="36">
        <v>46</v>
      </c>
      <c r="C53" s="37">
        <f t="shared" si="0"/>
        <v>54.466663600000004</v>
      </c>
    </row>
    <row r="54" spans="2:3" x14ac:dyDescent="0.2">
      <c r="B54" s="36">
        <v>47</v>
      </c>
      <c r="C54" s="37">
        <f t="shared" si="0"/>
        <v>55.4333302</v>
      </c>
    </row>
    <row r="55" spans="2:3" x14ac:dyDescent="0.2">
      <c r="B55" s="36">
        <v>48</v>
      </c>
      <c r="C55" s="37">
        <f t="shared" si="0"/>
        <v>56.399996800000004</v>
      </c>
    </row>
    <row r="56" spans="2:3" x14ac:dyDescent="0.2">
      <c r="B56" s="36">
        <v>49</v>
      </c>
      <c r="C56" s="37">
        <f t="shared" si="0"/>
        <v>57.3666634</v>
      </c>
    </row>
    <row r="57" spans="2:3" x14ac:dyDescent="0.2">
      <c r="B57" s="36">
        <v>50</v>
      </c>
      <c r="C57" s="37">
        <f t="shared" si="0"/>
        <v>58.333330000000004</v>
      </c>
    </row>
    <row r="58" spans="2:3" x14ac:dyDescent="0.2">
      <c r="B58" s="36">
        <v>51</v>
      </c>
      <c r="C58" s="37">
        <f t="shared" si="0"/>
        <v>59.2999966</v>
      </c>
    </row>
    <row r="59" spans="2:3" x14ac:dyDescent="0.2">
      <c r="B59" s="36">
        <v>52</v>
      </c>
      <c r="C59" s="37">
        <f t="shared" si="0"/>
        <v>60.266663200000004</v>
      </c>
    </row>
    <row r="60" spans="2:3" x14ac:dyDescent="0.2">
      <c r="B60" s="36">
        <v>53</v>
      </c>
      <c r="C60" s="37">
        <f t="shared" si="0"/>
        <v>61.2333298</v>
      </c>
    </row>
    <row r="61" spans="2:3" x14ac:dyDescent="0.2">
      <c r="B61" s="36">
        <v>54</v>
      </c>
      <c r="C61" s="37">
        <f t="shared" si="0"/>
        <v>62.199996400000003</v>
      </c>
    </row>
    <row r="62" spans="2:3" x14ac:dyDescent="0.2">
      <c r="B62" s="36">
        <v>55</v>
      </c>
      <c r="C62" s="37">
        <f t="shared" si="0"/>
        <v>63.166663</v>
      </c>
    </row>
    <row r="63" spans="2:3" x14ac:dyDescent="0.2">
      <c r="B63" s="36">
        <v>56</v>
      </c>
      <c r="C63" s="37">
        <f t="shared" si="0"/>
        <v>64.133329599999996</v>
      </c>
    </row>
    <row r="64" spans="2:3" x14ac:dyDescent="0.2">
      <c r="B64" s="36">
        <v>57</v>
      </c>
      <c r="C64" s="37">
        <f t="shared" si="0"/>
        <v>65.099996199999993</v>
      </c>
    </row>
    <row r="65" spans="2:3" x14ac:dyDescent="0.2">
      <c r="B65" s="36">
        <v>58</v>
      </c>
      <c r="C65" s="37">
        <f t="shared" si="0"/>
        <v>66.066662800000003</v>
      </c>
    </row>
    <row r="66" spans="2:3" x14ac:dyDescent="0.2">
      <c r="B66" s="36">
        <v>59</v>
      </c>
      <c r="C66" s="37">
        <f t="shared" si="0"/>
        <v>67.0333294</v>
      </c>
    </row>
    <row r="67" spans="2:3" x14ac:dyDescent="0.2">
      <c r="B67" s="36">
        <v>60</v>
      </c>
      <c r="C67" s="37">
        <f t="shared" si="0"/>
        <v>67.99999600000001</v>
      </c>
    </row>
    <row r="68" spans="2:3" x14ac:dyDescent="0.2">
      <c r="B68" s="36">
        <v>61</v>
      </c>
      <c r="C68" s="37">
        <f t="shared" si="0"/>
        <v>68.966662600000006</v>
      </c>
    </row>
    <row r="69" spans="2:3" x14ac:dyDescent="0.2">
      <c r="B69" s="36">
        <v>62</v>
      </c>
      <c r="C69" s="37">
        <f t="shared" si="0"/>
        <v>69.933329200000003</v>
      </c>
    </row>
    <row r="70" spans="2:3" x14ac:dyDescent="0.2">
      <c r="B70" s="36">
        <v>63</v>
      </c>
      <c r="C70" s="37">
        <f t="shared" si="0"/>
        <v>70.899995799999999</v>
      </c>
    </row>
    <row r="71" spans="2:3" x14ac:dyDescent="0.2">
      <c r="B71" s="36">
        <v>64</v>
      </c>
      <c r="C71" s="37">
        <f t="shared" si="0"/>
        <v>71.866662399999996</v>
      </c>
    </row>
    <row r="72" spans="2:3" x14ac:dyDescent="0.2">
      <c r="B72" s="36">
        <v>65</v>
      </c>
      <c r="C72" s="37">
        <f t="shared" ref="C72:C135" si="1">SUM(10+0.9666666*B72)</f>
        <v>72.833329000000006</v>
      </c>
    </row>
    <row r="73" spans="2:3" x14ac:dyDescent="0.2">
      <c r="B73" s="36">
        <v>66</v>
      </c>
      <c r="C73" s="37">
        <f t="shared" si="1"/>
        <v>73.799995600000003</v>
      </c>
    </row>
    <row r="74" spans="2:3" x14ac:dyDescent="0.2">
      <c r="B74" s="36">
        <v>67</v>
      </c>
      <c r="C74" s="37">
        <f t="shared" si="1"/>
        <v>74.766662199999999</v>
      </c>
    </row>
    <row r="75" spans="2:3" x14ac:dyDescent="0.2">
      <c r="B75" s="36">
        <v>68</v>
      </c>
      <c r="C75" s="37">
        <f t="shared" si="1"/>
        <v>75.73332880000001</v>
      </c>
    </row>
    <row r="76" spans="2:3" x14ac:dyDescent="0.2">
      <c r="B76" s="36">
        <v>69</v>
      </c>
      <c r="C76" s="37">
        <f t="shared" si="1"/>
        <v>76.699995400000006</v>
      </c>
    </row>
    <row r="77" spans="2:3" x14ac:dyDescent="0.2">
      <c r="B77" s="36">
        <v>70</v>
      </c>
      <c r="C77" s="37">
        <f t="shared" si="1"/>
        <v>77.666662000000002</v>
      </c>
    </row>
    <row r="78" spans="2:3" x14ac:dyDescent="0.2">
      <c r="B78" s="36">
        <v>71</v>
      </c>
      <c r="C78" s="37">
        <f t="shared" si="1"/>
        <v>78.633328599999999</v>
      </c>
    </row>
    <row r="79" spans="2:3" x14ac:dyDescent="0.2">
      <c r="B79" s="36">
        <v>72</v>
      </c>
      <c r="C79" s="37">
        <f t="shared" si="1"/>
        <v>79.599995200000009</v>
      </c>
    </row>
    <row r="80" spans="2:3" x14ac:dyDescent="0.2">
      <c r="B80" s="36">
        <v>73</v>
      </c>
      <c r="C80" s="37">
        <f t="shared" si="1"/>
        <v>80.566661800000006</v>
      </c>
    </row>
    <row r="81" spans="2:3" x14ac:dyDescent="0.2">
      <c r="B81" s="36">
        <v>74</v>
      </c>
      <c r="C81" s="37">
        <f t="shared" si="1"/>
        <v>81.533328400000002</v>
      </c>
    </row>
    <row r="82" spans="2:3" x14ac:dyDescent="0.2">
      <c r="B82" s="36">
        <v>75</v>
      </c>
      <c r="C82" s="37">
        <f t="shared" si="1"/>
        <v>82.499994999999998</v>
      </c>
    </row>
    <row r="83" spans="2:3" x14ac:dyDescent="0.2">
      <c r="B83" s="36">
        <v>76</v>
      </c>
      <c r="C83" s="37">
        <f t="shared" si="1"/>
        <v>83.466661600000009</v>
      </c>
    </row>
    <row r="84" spans="2:3" x14ac:dyDescent="0.2">
      <c r="B84" s="36">
        <v>77</v>
      </c>
      <c r="C84" s="37">
        <f t="shared" si="1"/>
        <v>84.433328200000005</v>
      </c>
    </row>
    <row r="85" spans="2:3" x14ac:dyDescent="0.2">
      <c r="B85" s="36">
        <v>78</v>
      </c>
      <c r="C85" s="37">
        <f t="shared" si="1"/>
        <v>85.399994800000002</v>
      </c>
    </row>
    <row r="86" spans="2:3" x14ac:dyDescent="0.2">
      <c r="B86" s="36">
        <v>79</v>
      </c>
      <c r="C86" s="37">
        <f t="shared" si="1"/>
        <v>86.366661399999998</v>
      </c>
    </row>
    <row r="87" spans="2:3" x14ac:dyDescent="0.2">
      <c r="B87" s="36">
        <v>80</v>
      </c>
      <c r="C87" s="37">
        <f t="shared" si="1"/>
        <v>87.333328000000009</v>
      </c>
    </row>
    <row r="88" spans="2:3" x14ac:dyDescent="0.2">
      <c r="B88" s="36">
        <v>81</v>
      </c>
      <c r="C88" s="37">
        <f t="shared" si="1"/>
        <v>88.299994600000005</v>
      </c>
    </row>
    <row r="89" spans="2:3" x14ac:dyDescent="0.2">
      <c r="B89" s="36">
        <v>82</v>
      </c>
      <c r="C89" s="37">
        <f t="shared" si="1"/>
        <v>89.266661200000001</v>
      </c>
    </row>
    <row r="90" spans="2:3" x14ac:dyDescent="0.2">
      <c r="B90" s="36">
        <v>83</v>
      </c>
      <c r="C90" s="37">
        <f t="shared" si="1"/>
        <v>90.233327799999998</v>
      </c>
    </row>
    <row r="91" spans="2:3" x14ac:dyDescent="0.2">
      <c r="B91" s="36">
        <v>84</v>
      </c>
      <c r="C91" s="37">
        <f t="shared" si="1"/>
        <v>91.199994400000008</v>
      </c>
    </row>
    <row r="92" spans="2:3" x14ac:dyDescent="0.2">
      <c r="B92" s="36">
        <v>85</v>
      </c>
      <c r="C92" s="37">
        <f t="shared" si="1"/>
        <v>92.166661000000005</v>
      </c>
    </row>
    <row r="93" spans="2:3" x14ac:dyDescent="0.2">
      <c r="B93" s="36">
        <v>86</v>
      </c>
      <c r="C93" s="37">
        <f t="shared" si="1"/>
        <v>93.133327600000001</v>
      </c>
    </row>
    <row r="94" spans="2:3" x14ac:dyDescent="0.2">
      <c r="B94" s="36">
        <v>87</v>
      </c>
      <c r="C94" s="37">
        <f t="shared" si="1"/>
        <v>94.099994199999998</v>
      </c>
    </row>
    <row r="95" spans="2:3" x14ac:dyDescent="0.2">
      <c r="B95" s="36">
        <v>88</v>
      </c>
      <c r="C95" s="37">
        <f t="shared" si="1"/>
        <v>95.066660800000008</v>
      </c>
    </row>
    <row r="96" spans="2:3" x14ac:dyDescent="0.2">
      <c r="B96" s="36">
        <v>89</v>
      </c>
      <c r="C96" s="37">
        <f t="shared" si="1"/>
        <v>96.033327400000005</v>
      </c>
    </row>
    <row r="97" spans="2:3" x14ac:dyDescent="0.2">
      <c r="B97" s="36">
        <v>90</v>
      </c>
      <c r="C97" s="37">
        <f t="shared" si="1"/>
        <v>96.999994000000001</v>
      </c>
    </row>
    <row r="98" spans="2:3" x14ac:dyDescent="0.2">
      <c r="B98" s="36">
        <v>91</v>
      </c>
      <c r="C98" s="37">
        <f t="shared" si="1"/>
        <v>97.966660599999997</v>
      </c>
    </row>
    <row r="99" spans="2:3" x14ac:dyDescent="0.2">
      <c r="B99" s="36">
        <v>92</v>
      </c>
      <c r="C99" s="37">
        <f t="shared" si="1"/>
        <v>98.933327200000008</v>
      </c>
    </row>
    <row r="100" spans="2:3" x14ac:dyDescent="0.2">
      <c r="B100" s="36">
        <v>93</v>
      </c>
      <c r="C100" s="37">
        <f t="shared" si="1"/>
        <v>99.899993800000004</v>
      </c>
    </row>
    <row r="101" spans="2:3" x14ac:dyDescent="0.2">
      <c r="B101" s="36">
        <v>94</v>
      </c>
      <c r="C101" s="37">
        <f t="shared" si="1"/>
        <v>100.8666604</v>
      </c>
    </row>
    <row r="102" spans="2:3" x14ac:dyDescent="0.2">
      <c r="B102" s="36">
        <v>95</v>
      </c>
      <c r="C102" s="37">
        <f t="shared" si="1"/>
        <v>101.833327</v>
      </c>
    </row>
    <row r="103" spans="2:3" x14ac:dyDescent="0.2">
      <c r="B103" s="36">
        <v>96</v>
      </c>
      <c r="C103" s="37">
        <f t="shared" si="1"/>
        <v>102.79999360000001</v>
      </c>
    </row>
    <row r="104" spans="2:3" x14ac:dyDescent="0.2">
      <c r="B104" s="36">
        <v>97</v>
      </c>
      <c r="C104" s="37">
        <f t="shared" si="1"/>
        <v>103.7666602</v>
      </c>
    </row>
    <row r="105" spans="2:3" x14ac:dyDescent="0.2">
      <c r="B105" s="36">
        <v>98</v>
      </c>
      <c r="C105" s="37">
        <f t="shared" si="1"/>
        <v>104.7333268</v>
      </c>
    </row>
    <row r="106" spans="2:3" x14ac:dyDescent="0.2">
      <c r="B106" s="36">
        <v>99</v>
      </c>
      <c r="C106" s="37">
        <f t="shared" si="1"/>
        <v>105.69999340000001</v>
      </c>
    </row>
    <row r="107" spans="2:3" x14ac:dyDescent="0.2">
      <c r="B107" s="36">
        <v>100</v>
      </c>
      <c r="C107" s="37">
        <f t="shared" si="1"/>
        <v>106.66666000000001</v>
      </c>
    </row>
    <row r="108" spans="2:3" x14ac:dyDescent="0.2">
      <c r="B108" s="36">
        <v>101</v>
      </c>
      <c r="C108" s="37">
        <f t="shared" si="1"/>
        <v>107.6333266</v>
      </c>
    </row>
    <row r="109" spans="2:3" x14ac:dyDescent="0.2">
      <c r="B109" s="36">
        <v>102</v>
      </c>
      <c r="C109" s="37">
        <f t="shared" si="1"/>
        <v>108.5999932</v>
      </c>
    </row>
    <row r="110" spans="2:3" x14ac:dyDescent="0.2">
      <c r="B110" s="36">
        <v>103</v>
      </c>
      <c r="C110" s="37">
        <f t="shared" si="1"/>
        <v>109.56665980000001</v>
      </c>
    </row>
    <row r="111" spans="2:3" x14ac:dyDescent="0.2">
      <c r="B111" s="36">
        <v>104</v>
      </c>
      <c r="C111" s="37">
        <f t="shared" si="1"/>
        <v>110.53332640000001</v>
      </c>
    </row>
    <row r="112" spans="2:3" x14ac:dyDescent="0.2">
      <c r="B112" s="36">
        <v>105</v>
      </c>
      <c r="C112" s="37">
        <f t="shared" si="1"/>
        <v>111.499993</v>
      </c>
    </row>
    <row r="113" spans="2:3" x14ac:dyDescent="0.2">
      <c r="B113" s="36">
        <v>106</v>
      </c>
      <c r="C113" s="37">
        <f t="shared" si="1"/>
        <v>112.4666596</v>
      </c>
    </row>
    <row r="114" spans="2:3" x14ac:dyDescent="0.2">
      <c r="B114" s="36">
        <v>107</v>
      </c>
      <c r="C114" s="37">
        <f t="shared" si="1"/>
        <v>113.43332620000001</v>
      </c>
    </row>
    <row r="115" spans="2:3" x14ac:dyDescent="0.2">
      <c r="B115" s="36">
        <v>108</v>
      </c>
      <c r="C115" s="37">
        <f t="shared" si="1"/>
        <v>114.39999280000001</v>
      </c>
    </row>
    <row r="116" spans="2:3" x14ac:dyDescent="0.2">
      <c r="B116" s="36">
        <v>109</v>
      </c>
      <c r="C116" s="37">
        <f t="shared" si="1"/>
        <v>115.3666594</v>
      </c>
    </row>
    <row r="117" spans="2:3" x14ac:dyDescent="0.2">
      <c r="B117" s="36">
        <v>110</v>
      </c>
      <c r="C117" s="37">
        <f t="shared" si="1"/>
        <v>116.333326</v>
      </c>
    </row>
    <row r="118" spans="2:3" x14ac:dyDescent="0.2">
      <c r="B118" s="36">
        <v>111</v>
      </c>
      <c r="C118" s="37">
        <f t="shared" si="1"/>
        <v>117.29999260000001</v>
      </c>
    </row>
    <row r="119" spans="2:3" x14ac:dyDescent="0.2">
      <c r="B119" s="36">
        <v>112</v>
      </c>
      <c r="C119" s="37">
        <f t="shared" si="1"/>
        <v>118.26665920000001</v>
      </c>
    </row>
    <row r="120" spans="2:3" x14ac:dyDescent="0.2">
      <c r="B120" s="36">
        <v>113</v>
      </c>
      <c r="C120" s="37">
        <f t="shared" si="1"/>
        <v>119.2333258</v>
      </c>
    </row>
    <row r="121" spans="2:3" x14ac:dyDescent="0.2">
      <c r="B121" s="36">
        <v>114</v>
      </c>
      <c r="C121" s="37">
        <f t="shared" si="1"/>
        <v>120.1999924</v>
      </c>
    </row>
    <row r="122" spans="2:3" x14ac:dyDescent="0.2">
      <c r="B122" s="36">
        <v>115</v>
      </c>
      <c r="C122" s="37">
        <f t="shared" si="1"/>
        <v>121.16665900000001</v>
      </c>
    </row>
    <row r="123" spans="2:3" x14ac:dyDescent="0.2">
      <c r="B123" s="36">
        <v>116</v>
      </c>
      <c r="C123" s="37">
        <f t="shared" si="1"/>
        <v>122.13332560000001</v>
      </c>
    </row>
    <row r="124" spans="2:3" x14ac:dyDescent="0.2">
      <c r="B124" s="36">
        <v>117</v>
      </c>
      <c r="C124" s="37">
        <f t="shared" si="1"/>
        <v>123.0999922</v>
      </c>
    </row>
    <row r="125" spans="2:3" x14ac:dyDescent="0.2">
      <c r="B125" s="36">
        <v>118</v>
      </c>
      <c r="C125" s="37">
        <f t="shared" si="1"/>
        <v>124.0666588</v>
      </c>
    </row>
    <row r="126" spans="2:3" x14ac:dyDescent="0.2">
      <c r="B126" s="36">
        <v>119</v>
      </c>
      <c r="C126" s="37">
        <f t="shared" si="1"/>
        <v>125.03332540000001</v>
      </c>
    </row>
    <row r="127" spans="2:3" x14ac:dyDescent="0.2">
      <c r="B127" s="36">
        <v>120</v>
      </c>
      <c r="C127" s="37">
        <f t="shared" si="1"/>
        <v>125.99999200000001</v>
      </c>
    </row>
    <row r="128" spans="2:3" x14ac:dyDescent="0.2">
      <c r="B128" s="36">
        <v>121</v>
      </c>
      <c r="C128" s="37">
        <f t="shared" si="1"/>
        <v>126.9666586</v>
      </c>
    </row>
    <row r="129" spans="2:3" x14ac:dyDescent="0.2">
      <c r="B129" s="36">
        <v>122</v>
      </c>
      <c r="C129" s="37">
        <f t="shared" si="1"/>
        <v>127.9333252</v>
      </c>
    </row>
    <row r="130" spans="2:3" x14ac:dyDescent="0.2">
      <c r="B130" s="36">
        <v>123</v>
      </c>
      <c r="C130" s="37">
        <f t="shared" si="1"/>
        <v>128.89999180000001</v>
      </c>
    </row>
    <row r="131" spans="2:3" x14ac:dyDescent="0.2">
      <c r="B131" s="36">
        <v>124</v>
      </c>
      <c r="C131" s="37">
        <f t="shared" si="1"/>
        <v>129.86665840000001</v>
      </c>
    </row>
    <row r="132" spans="2:3" x14ac:dyDescent="0.2">
      <c r="B132" s="36">
        <v>125</v>
      </c>
      <c r="C132" s="37">
        <f t="shared" si="1"/>
        <v>130.833325</v>
      </c>
    </row>
    <row r="133" spans="2:3" x14ac:dyDescent="0.2">
      <c r="B133" s="36">
        <v>126</v>
      </c>
      <c r="C133" s="37">
        <f t="shared" si="1"/>
        <v>131.7999916</v>
      </c>
    </row>
    <row r="134" spans="2:3" x14ac:dyDescent="0.2">
      <c r="B134" s="36">
        <v>127</v>
      </c>
      <c r="C134" s="37">
        <f t="shared" si="1"/>
        <v>132.76665819999999</v>
      </c>
    </row>
    <row r="135" spans="2:3" x14ac:dyDescent="0.2">
      <c r="B135" s="36">
        <v>128</v>
      </c>
      <c r="C135" s="37">
        <f t="shared" si="1"/>
        <v>133.73332479999999</v>
      </c>
    </row>
    <row r="136" spans="2:3" x14ac:dyDescent="0.2">
      <c r="B136" s="36">
        <v>129</v>
      </c>
      <c r="C136" s="37">
        <f t="shared" ref="C136:C161" si="2">SUM(10+0.9666666*B136)</f>
        <v>134.69999139999999</v>
      </c>
    </row>
    <row r="137" spans="2:3" x14ac:dyDescent="0.2">
      <c r="B137" s="36">
        <v>130</v>
      </c>
      <c r="C137" s="37">
        <f t="shared" si="2"/>
        <v>135.66665800000001</v>
      </c>
    </row>
    <row r="138" spans="2:3" x14ac:dyDescent="0.2">
      <c r="B138" s="36">
        <v>131</v>
      </c>
      <c r="C138" s="37">
        <f t="shared" si="2"/>
        <v>136.63332460000001</v>
      </c>
    </row>
    <row r="139" spans="2:3" x14ac:dyDescent="0.2">
      <c r="B139" s="36">
        <v>132</v>
      </c>
      <c r="C139" s="37">
        <f t="shared" si="2"/>
        <v>137.59999120000001</v>
      </c>
    </row>
    <row r="140" spans="2:3" x14ac:dyDescent="0.2">
      <c r="B140" s="36">
        <v>133</v>
      </c>
      <c r="C140" s="37">
        <f t="shared" si="2"/>
        <v>138.5666578</v>
      </c>
    </row>
    <row r="141" spans="2:3" x14ac:dyDescent="0.2">
      <c r="B141" s="36">
        <v>134</v>
      </c>
      <c r="C141" s="37">
        <f t="shared" si="2"/>
        <v>139.5333244</v>
      </c>
    </row>
    <row r="142" spans="2:3" x14ac:dyDescent="0.2">
      <c r="B142" s="36">
        <v>135</v>
      </c>
      <c r="C142" s="37">
        <f t="shared" si="2"/>
        <v>140.49999099999999</v>
      </c>
    </row>
    <row r="143" spans="2:3" x14ac:dyDescent="0.2">
      <c r="B143" s="36">
        <v>136</v>
      </c>
      <c r="C143" s="37">
        <f t="shared" si="2"/>
        <v>141.46665760000002</v>
      </c>
    </row>
    <row r="144" spans="2:3" x14ac:dyDescent="0.2">
      <c r="B144" s="36">
        <v>137</v>
      </c>
      <c r="C144" s="37">
        <f t="shared" si="2"/>
        <v>142.43332420000002</v>
      </c>
    </row>
    <row r="145" spans="2:3" x14ac:dyDescent="0.2">
      <c r="B145" s="36">
        <v>138</v>
      </c>
      <c r="C145" s="37">
        <f t="shared" si="2"/>
        <v>143.39999080000001</v>
      </c>
    </row>
    <row r="146" spans="2:3" x14ac:dyDescent="0.2">
      <c r="B146" s="36">
        <v>139</v>
      </c>
      <c r="C146" s="37">
        <f t="shared" si="2"/>
        <v>144.36665740000001</v>
      </c>
    </row>
    <row r="147" spans="2:3" x14ac:dyDescent="0.2">
      <c r="B147" s="36">
        <v>140</v>
      </c>
      <c r="C147" s="37">
        <f t="shared" si="2"/>
        <v>145.333324</v>
      </c>
    </row>
    <row r="148" spans="2:3" x14ac:dyDescent="0.2">
      <c r="B148" s="36">
        <v>141</v>
      </c>
      <c r="C148" s="37">
        <f t="shared" si="2"/>
        <v>146.2999906</v>
      </c>
    </row>
    <row r="149" spans="2:3" x14ac:dyDescent="0.2">
      <c r="B149" s="36">
        <v>142</v>
      </c>
      <c r="C149" s="37">
        <f t="shared" si="2"/>
        <v>147.2666572</v>
      </c>
    </row>
    <row r="150" spans="2:3" x14ac:dyDescent="0.2">
      <c r="B150" s="36">
        <v>143</v>
      </c>
      <c r="C150" s="37">
        <f t="shared" si="2"/>
        <v>148.23332379999999</v>
      </c>
    </row>
    <row r="151" spans="2:3" x14ac:dyDescent="0.2">
      <c r="B151" s="36">
        <v>144</v>
      </c>
      <c r="C151" s="37">
        <f t="shared" si="2"/>
        <v>149.19999040000002</v>
      </c>
    </row>
    <row r="152" spans="2:3" x14ac:dyDescent="0.2">
      <c r="B152" s="36">
        <v>145</v>
      </c>
      <c r="C152" s="37">
        <f t="shared" si="2"/>
        <v>150.16665700000001</v>
      </c>
    </row>
    <row r="153" spans="2:3" x14ac:dyDescent="0.2">
      <c r="B153" s="36">
        <v>146</v>
      </c>
      <c r="C153" s="37">
        <f t="shared" si="2"/>
        <v>151.13332360000001</v>
      </c>
    </row>
    <row r="154" spans="2:3" x14ac:dyDescent="0.2">
      <c r="B154" s="36">
        <v>147</v>
      </c>
      <c r="C154" s="37">
        <f t="shared" si="2"/>
        <v>152.09999020000001</v>
      </c>
    </row>
    <row r="155" spans="2:3" x14ac:dyDescent="0.2">
      <c r="B155" s="36">
        <v>148</v>
      </c>
      <c r="C155" s="37">
        <f t="shared" si="2"/>
        <v>153.0666568</v>
      </c>
    </row>
    <row r="156" spans="2:3" x14ac:dyDescent="0.2">
      <c r="B156" s="36">
        <v>149</v>
      </c>
      <c r="C156" s="37">
        <f t="shared" si="2"/>
        <v>154.0333234</v>
      </c>
    </row>
    <row r="157" spans="2:3" x14ac:dyDescent="0.2">
      <c r="B157" s="36">
        <v>150</v>
      </c>
      <c r="C157" s="37">
        <f t="shared" si="2"/>
        <v>154.99999</v>
      </c>
    </row>
    <row r="158" spans="2:3" x14ac:dyDescent="0.2">
      <c r="B158" s="36">
        <v>151</v>
      </c>
      <c r="C158" s="37">
        <f t="shared" si="2"/>
        <v>155.96665659999999</v>
      </c>
    </row>
    <row r="159" spans="2:3" x14ac:dyDescent="0.2">
      <c r="B159" s="36">
        <v>152</v>
      </c>
      <c r="C159" s="37">
        <f t="shared" si="2"/>
        <v>156.93332320000002</v>
      </c>
    </row>
    <row r="160" spans="2:3" x14ac:dyDescent="0.2">
      <c r="B160" s="36">
        <v>153</v>
      </c>
      <c r="C160" s="37">
        <f t="shared" si="2"/>
        <v>157.89998980000001</v>
      </c>
    </row>
    <row r="161" spans="2:3" x14ac:dyDescent="0.2">
      <c r="B161" s="36">
        <v>154</v>
      </c>
      <c r="C161" s="37">
        <f t="shared" si="2"/>
        <v>158.86665640000001</v>
      </c>
    </row>
    <row r="162" spans="2:3" x14ac:dyDescent="0.2">
      <c r="B162" s="36">
        <v>155</v>
      </c>
      <c r="C162" s="37">
        <f>SUM(10+0.9666666*B162)</f>
        <v>159.83332300000001</v>
      </c>
    </row>
    <row r="163" spans="2:3" x14ac:dyDescent="0.2">
      <c r="B163" s="36">
        <v>156</v>
      </c>
      <c r="C163" s="37">
        <f t="shared" ref="C163:C226" si="3">SUM(10+0.9666666*B163)</f>
        <v>160.7999896</v>
      </c>
    </row>
    <row r="164" spans="2:3" x14ac:dyDescent="0.2">
      <c r="B164" s="36">
        <v>157</v>
      </c>
      <c r="C164" s="37">
        <f t="shared" si="3"/>
        <v>161.7666562</v>
      </c>
    </row>
    <row r="165" spans="2:3" x14ac:dyDescent="0.2">
      <c r="B165" s="36">
        <v>158</v>
      </c>
      <c r="C165" s="37">
        <f t="shared" si="3"/>
        <v>162.7333228</v>
      </c>
    </row>
    <row r="166" spans="2:3" x14ac:dyDescent="0.2">
      <c r="B166" s="36">
        <v>159</v>
      </c>
      <c r="C166" s="37">
        <f t="shared" si="3"/>
        <v>163.69998939999999</v>
      </c>
    </row>
    <row r="167" spans="2:3" x14ac:dyDescent="0.2">
      <c r="B167" s="36">
        <v>160</v>
      </c>
      <c r="C167" s="37">
        <f t="shared" si="3"/>
        <v>164.66665600000002</v>
      </c>
    </row>
    <row r="168" spans="2:3" x14ac:dyDescent="0.2">
      <c r="B168" s="36">
        <v>161</v>
      </c>
      <c r="C168" s="37">
        <f t="shared" si="3"/>
        <v>165.63332260000001</v>
      </c>
    </row>
    <row r="169" spans="2:3" x14ac:dyDescent="0.2">
      <c r="B169" s="36">
        <v>162</v>
      </c>
      <c r="C169" s="37">
        <f t="shared" si="3"/>
        <v>166.59998920000001</v>
      </c>
    </row>
    <row r="170" spans="2:3" x14ac:dyDescent="0.2">
      <c r="B170" s="36">
        <v>163</v>
      </c>
      <c r="C170" s="37">
        <f t="shared" si="3"/>
        <v>167.56665580000001</v>
      </c>
    </row>
    <row r="171" spans="2:3" x14ac:dyDescent="0.2">
      <c r="B171" s="36">
        <v>164</v>
      </c>
      <c r="C171" s="37">
        <f t="shared" si="3"/>
        <v>168.5333224</v>
      </c>
    </row>
    <row r="172" spans="2:3" x14ac:dyDescent="0.2">
      <c r="B172" s="36">
        <v>165</v>
      </c>
      <c r="C172" s="37">
        <f t="shared" si="3"/>
        <v>169.499989</v>
      </c>
    </row>
    <row r="173" spans="2:3" x14ac:dyDescent="0.2">
      <c r="B173" s="36">
        <v>166</v>
      </c>
      <c r="C173" s="37">
        <f t="shared" si="3"/>
        <v>170.4666556</v>
      </c>
    </row>
    <row r="174" spans="2:3" x14ac:dyDescent="0.2">
      <c r="B174" s="36">
        <v>167</v>
      </c>
      <c r="C174" s="37">
        <f t="shared" si="3"/>
        <v>171.43332220000002</v>
      </c>
    </row>
    <row r="175" spans="2:3" x14ac:dyDescent="0.2">
      <c r="B175" s="36">
        <v>168</v>
      </c>
      <c r="C175" s="37">
        <f t="shared" si="3"/>
        <v>172.39998880000002</v>
      </c>
    </row>
    <row r="176" spans="2:3" x14ac:dyDescent="0.2">
      <c r="B176" s="36">
        <v>169</v>
      </c>
      <c r="C176" s="37">
        <f t="shared" si="3"/>
        <v>173.36665540000001</v>
      </c>
    </row>
    <row r="177" spans="2:3" x14ac:dyDescent="0.2">
      <c r="B177" s="36">
        <v>170</v>
      </c>
      <c r="C177" s="37">
        <f t="shared" si="3"/>
        <v>174.33332200000001</v>
      </c>
    </row>
    <row r="178" spans="2:3" x14ac:dyDescent="0.2">
      <c r="B178" s="36">
        <v>171</v>
      </c>
      <c r="C178" s="37">
        <f t="shared" si="3"/>
        <v>175.29998860000001</v>
      </c>
    </row>
    <row r="179" spans="2:3" x14ac:dyDescent="0.2">
      <c r="B179" s="36">
        <v>172</v>
      </c>
      <c r="C179" s="37">
        <f t="shared" si="3"/>
        <v>176.2666552</v>
      </c>
    </row>
    <row r="180" spans="2:3" x14ac:dyDescent="0.2">
      <c r="B180" s="36">
        <v>173</v>
      </c>
      <c r="C180" s="37">
        <f t="shared" si="3"/>
        <v>177.2333218</v>
      </c>
    </row>
    <row r="181" spans="2:3" x14ac:dyDescent="0.2">
      <c r="B181" s="36">
        <v>174</v>
      </c>
      <c r="C181" s="37">
        <f t="shared" si="3"/>
        <v>178.1999884</v>
      </c>
    </row>
    <row r="182" spans="2:3" x14ac:dyDescent="0.2">
      <c r="B182" s="36">
        <v>175</v>
      </c>
      <c r="C182" s="37">
        <f t="shared" si="3"/>
        <v>179.16665500000002</v>
      </c>
    </row>
    <row r="183" spans="2:3" x14ac:dyDescent="0.2">
      <c r="B183" s="36">
        <v>176</v>
      </c>
      <c r="C183" s="37">
        <f t="shared" si="3"/>
        <v>180.13332160000002</v>
      </c>
    </row>
    <row r="184" spans="2:3" x14ac:dyDescent="0.2">
      <c r="B184" s="36">
        <v>177</v>
      </c>
      <c r="C184" s="37">
        <f t="shared" si="3"/>
        <v>181.09998820000001</v>
      </c>
    </row>
    <row r="185" spans="2:3" x14ac:dyDescent="0.2">
      <c r="B185" s="36">
        <v>178</v>
      </c>
      <c r="C185" s="37">
        <f t="shared" si="3"/>
        <v>182.06665480000001</v>
      </c>
    </row>
    <row r="186" spans="2:3" x14ac:dyDescent="0.2">
      <c r="B186" s="36">
        <v>179</v>
      </c>
      <c r="C186" s="37">
        <f t="shared" si="3"/>
        <v>183.03332140000001</v>
      </c>
    </row>
    <row r="187" spans="2:3" x14ac:dyDescent="0.2">
      <c r="B187" s="36">
        <v>180</v>
      </c>
      <c r="C187" s="37">
        <f t="shared" si="3"/>
        <v>183.999988</v>
      </c>
    </row>
    <row r="188" spans="2:3" x14ac:dyDescent="0.2">
      <c r="B188" s="36">
        <v>181</v>
      </c>
      <c r="C188" s="37">
        <f t="shared" si="3"/>
        <v>184.9666546</v>
      </c>
    </row>
    <row r="189" spans="2:3" x14ac:dyDescent="0.2">
      <c r="B189" s="36">
        <v>182</v>
      </c>
      <c r="C189" s="37">
        <f t="shared" si="3"/>
        <v>185.93332119999999</v>
      </c>
    </row>
    <row r="190" spans="2:3" x14ac:dyDescent="0.2">
      <c r="B190" s="36">
        <v>183</v>
      </c>
      <c r="C190" s="37">
        <f t="shared" si="3"/>
        <v>186.89998780000002</v>
      </c>
    </row>
    <row r="191" spans="2:3" x14ac:dyDescent="0.2">
      <c r="B191" s="36">
        <v>184</v>
      </c>
      <c r="C191" s="37">
        <f t="shared" si="3"/>
        <v>187.86665440000002</v>
      </c>
    </row>
    <row r="192" spans="2:3" x14ac:dyDescent="0.2">
      <c r="B192" s="36">
        <v>185</v>
      </c>
      <c r="C192" s="37">
        <f t="shared" si="3"/>
        <v>188.83332100000001</v>
      </c>
    </row>
    <row r="193" spans="2:3" x14ac:dyDescent="0.2">
      <c r="B193" s="36">
        <v>186</v>
      </c>
      <c r="C193" s="37">
        <f t="shared" si="3"/>
        <v>189.79998760000001</v>
      </c>
    </row>
    <row r="194" spans="2:3" x14ac:dyDescent="0.2">
      <c r="B194" s="36">
        <v>187</v>
      </c>
      <c r="C194" s="37">
        <f t="shared" si="3"/>
        <v>190.7666542</v>
      </c>
    </row>
    <row r="195" spans="2:3" x14ac:dyDescent="0.2">
      <c r="B195" s="36">
        <v>188</v>
      </c>
      <c r="C195" s="37">
        <f t="shared" si="3"/>
        <v>191.7333208</v>
      </c>
    </row>
    <row r="196" spans="2:3" x14ac:dyDescent="0.2">
      <c r="B196" s="36">
        <v>189</v>
      </c>
      <c r="C196" s="37">
        <f t="shared" si="3"/>
        <v>192.6999874</v>
      </c>
    </row>
    <row r="197" spans="2:3" x14ac:dyDescent="0.2">
      <c r="B197" s="36">
        <v>190</v>
      </c>
      <c r="C197" s="37">
        <f t="shared" si="3"/>
        <v>193.66665399999999</v>
      </c>
    </row>
    <row r="198" spans="2:3" x14ac:dyDescent="0.2">
      <c r="B198" s="36">
        <v>191</v>
      </c>
      <c r="C198" s="37">
        <f t="shared" si="3"/>
        <v>194.63332060000002</v>
      </c>
    </row>
    <row r="199" spans="2:3" x14ac:dyDescent="0.2">
      <c r="B199" s="36">
        <v>192</v>
      </c>
      <c r="C199" s="37">
        <f t="shared" si="3"/>
        <v>195.59998720000002</v>
      </c>
    </row>
    <row r="200" spans="2:3" x14ac:dyDescent="0.2">
      <c r="B200" s="36">
        <v>193</v>
      </c>
      <c r="C200" s="37">
        <f t="shared" si="3"/>
        <v>196.56665380000001</v>
      </c>
    </row>
    <row r="201" spans="2:3" x14ac:dyDescent="0.2">
      <c r="B201" s="36">
        <v>194</v>
      </c>
      <c r="C201" s="37">
        <f t="shared" si="3"/>
        <v>197.53332040000001</v>
      </c>
    </row>
    <row r="202" spans="2:3" x14ac:dyDescent="0.2">
      <c r="B202" s="36">
        <v>195</v>
      </c>
      <c r="C202" s="37">
        <f t="shared" si="3"/>
        <v>198.499987</v>
      </c>
    </row>
    <row r="203" spans="2:3" x14ac:dyDescent="0.2">
      <c r="B203" s="36">
        <v>196</v>
      </c>
      <c r="C203" s="37">
        <f t="shared" si="3"/>
        <v>199.4666536</v>
      </c>
    </row>
    <row r="204" spans="2:3" x14ac:dyDescent="0.2">
      <c r="B204" s="36">
        <v>197</v>
      </c>
      <c r="C204" s="37">
        <f t="shared" si="3"/>
        <v>200.4333202</v>
      </c>
    </row>
    <row r="205" spans="2:3" x14ac:dyDescent="0.2">
      <c r="B205" s="36">
        <v>198</v>
      </c>
      <c r="C205" s="37">
        <f t="shared" si="3"/>
        <v>201.39998680000002</v>
      </c>
    </row>
    <row r="206" spans="2:3" x14ac:dyDescent="0.2">
      <c r="B206" s="36">
        <v>199</v>
      </c>
      <c r="C206" s="37">
        <f t="shared" si="3"/>
        <v>202.36665340000002</v>
      </c>
    </row>
    <row r="207" spans="2:3" x14ac:dyDescent="0.2">
      <c r="B207" s="36">
        <v>200</v>
      </c>
      <c r="C207" s="37">
        <f t="shared" si="3"/>
        <v>203.33332000000001</v>
      </c>
    </row>
    <row r="208" spans="2:3" x14ac:dyDescent="0.2">
      <c r="B208" s="36">
        <v>201</v>
      </c>
      <c r="C208" s="37">
        <f t="shared" si="3"/>
        <v>204.29998660000001</v>
      </c>
    </row>
    <row r="209" spans="2:3" x14ac:dyDescent="0.2">
      <c r="B209" s="36">
        <v>202</v>
      </c>
      <c r="C209" s="37">
        <f t="shared" si="3"/>
        <v>205.26665320000001</v>
      </c>
    </row>
    <row r="210" spans="2:3" x14ac:dyDescent="0.2">
      <c r="B210" s="36">
        <v>203</v>
      </c>
      <c r="C210" s="37">
        <f t="shared" si="3"/>
        <v>206.2333198</v>
      </c>
    </row>
    <row r="211" spans="2:3" x14ac:dyDescent="0.2">
      <c r="B211" s="36">
        <v>204</v>
      </c>
      <c r="C211" s="37">
        <f t="shared" si="3"/>
        <v>207.1999864</v>
      </c>
    </row>
    <row r="212" spans="2:3" x14ac:dyDescent="0.2">
      <c r="B212" s="36">
        <v>205</v>
      </c>
      <c r="C212" s="37">
        <f t="shared" si="3"/>
        <v>208.166653</v>
      </c>
    </row>
    <row r="213" spans="2:3" x14ac:dyDescent="0.2">
      <c r="B213" s="36">
        <v>206</v>
      </c>
      <c r="C213" s="37">
        <f t="shared" si="3"/>
        <v>209.13331960000002</v>
      </c>
    </row>
    <row r="214" spans="2:3" x14ac:dyDescent="0.2">
      <c r="B214" s="36">
        <v>207</v>
      </c>
      <c r="C214" s="37">
        <f t="shared" si="3"/>
        <v>210.09998620000002</v>
      </c>
    </row>
    <row r="215" spans="2:3" x14ac:dyDescent="0.2">
      <c r="B215" s="36">
        <v>208</v>
      </c>
      <c r="C215" s="37">
        <f t="shared" si="3"/>
        <v>211.06665280000001</v>
      </c>
    </row>
    <row r="216" spans="2:3" x14ac:dyDescent="0.2">
      <c r="B216" s="36">
        <v>209</v>
      </c>
      <c r="C216" s="37">
        <f t="shared" si="3"/>
        <v>212.03331940000001</v>
      </c>
    </row>
    <row r="217" spans="2:3" x14ac:dyDescent="0.2">
      <c r="B217" s="36">
        <v>210</v>
      </c>
      <c r="C217" s="37">
        <f t="shared" si="3"/>
        <v>212.99998600000001</v>
      </c>
    </row>
    <row r="218" spans="2:3" x14ac:dyDescent="0.2">
      <c r="B218" s="36">
        <v>211</v>
      </c>
      <c r="C218" s="37">
        <f t="shared" si="3"/>
        <v>213.9666526</v>
      </c>
    </row>
    <row r="219" spans="2:3" x14ac:dyDescent="0.2">
      <c r="B219" s="36">
        <v>212</v>
      </c>
      <c r="C219" s="37">
        <f t="shared" si="3"/>
        <v>214.9333192</v>
      </c>
    </row>
    <row r="220" spans="2:3" x14ac:dyDescent="0.2">
      <c r="B220" s="36">
        <v>213</v>
      </c>
      <c r="C220" s="37">
        <f t="shared" si="3"/>
        <v>215.8999858</v>
      </c>
    </row>
    <row r="221" spans="2:3" x14ac:dyDescent="0.2">
      <c r="B221" s="36">
        <v>214</v>
      </c>
      <c r="C221" s="37">
        <f t="shared" si="3"/>
        <v>216.86665240000002</v>
      </c>
    </row>
    <row r="222" spans="2:3" x14ac:dyDescent="0.2">
      <c r="B222" s="36">
        <v>215</v>
      </c>
      <c r="C222" s="37">
        <f t="shared" si="3"/>
        <v>217.83331900000002</v>
      </c>
    </row>
    <row r="223" spans="2:3" x14ac:dyDescent="0.2">
      <c r="B223" s="36">
        <v>216</v>
      </c>
      <c r="C223" s="37">
        <f t="shared" si="3"/>
        <v>218.79998560000001</v>
      </c>
    </row>
    <row r="224" spans="2:3" x14ac:dyDescent="0.2">
      <c r="B224" s="36">
        <v>217</v>
      </c>
      <c r="C224" s="37">
        <f t="shared" si="3"/>
        <v>219.76665220000001</v>
      </c>
    </row>
    <row r="225" spans="2:3" x14ac:dyDescent="0.2">
      <c r="B225" s="36">
        <v>218</v>
      </c>
      <c r="C225" s="37">
        <f t="shared" si="3"/>
        <v>220.73331880000001</v>
      </c>
    </row>
    <row r="226" spans="2:3" x14ac:dyDescent="0.2">
      <c r="B226" s="36">
        <v>219</v>
      </c>
      <c r="C226" s="37">
        <f t="shared" si="3"/>
        <v>221.6999854</v>
      </c>
    </row>
    <row r="227" spans="2:3" x14ac:dyDescent="0.2">
      <c r="B227" s="36">
        <v>220</v>
      </c>
      <c r="C227" s="37">
        <f t="shared" ref="C227:C290" si="4">SUM(10+0.9666666*B227)</f>
        <v>222.666652</v>
      </c>
    </row>
    <row r="228" spans="2:3" x14ac:dyDescent="0.2">
      <c r="B228" s="36">
        <v>221</v>
      </c>
      <c r="C228" s="37">
        <f t="shared" si="4"/>
        <v>223.6333186</v>
      </c>
    </row>
    <row r="229" spans="2:3" x14ac:dyDescent="0.2">
      <c r="B229" s="36">
        <v>222</v>
      </c>
      <c r="C229" s="37">
        <f t="shared" si="4"/>
        <v>224.59998520000002</v>
      </c>
    </row>
    <row r="230" spans="2:3" x14ac:dyDescent="0.2">
      <c r="B230" s="36">
        <v>223</v>
      </c>
      <c r="C230" s="37">
        <f t="shared" si="4"/>
        <v>225.56665180000002</v>
      </c>
    </row>
    <row r="231" spans="2:3" x14ac:dyDescent="0.2">
      <c r="B231" s="36">
        <v>224</v>
      </c>
      <c r="C231" s="37">
        <f t="shared" si="4"/>
        <v>226.53331840000001</v>
      </c>
    </row>
    <row r="232" spans="2:3" x14ac:dyDescent="0.2">
      <c r="B232" s="36">
        <v>225</v>
      </c>
      <c r="C232" s="37">
        <f t="shared" si="4"/>
        <v>227.49998500000001</v>
      </c>
    </row>
    <row r="233" spans="2:3" x14ac:dyDescent="0.2">
      <c r="B233" s="36">
        <v>226</v>
      </c>
      <c r="C233" s="37">
        <f t="shared" si="4"/>
        <v>228.46665160000001</v>
      </c>
    </row>
    <row r="234" spans="2:3" x14ac:dyDescent="0.2">
      <c r="B234" s="36">
        <v>227</v>
      </c>
      <c r="C234" s="37">
        <f t="shared" si="4"/>
        <v>229.4333182</v>
      </c>
    </row>
    <row r="235" spans="2:3" x14ac:dyDescent="0.2">
      <c r="B235" s="36">
        <v>228</v>
      </c>
      <c r="C235" s="37">
        <f t="shared" si="4"/>
        <v>230.3999848</v>
      </c>
    </row>
    <row r="236" spans="2:3" x14ac:dyDescent="0.2">
      <c r="B236" s="36">
        <v>229</v>
      </c>
      <c r="C236" s="37">
        <f t="shared" si="4"/>
        <v>231.36665140000002</v>
      </c>
    </row>
    <row r="237" spans="2:3" x14ac:dyDescent="0.2">
      <c r="B237" s="36">
        <v>230</v>
      </c>
      <c r="C237" s="37">
        <f t="shared" si="4"/>
        <v>232.33331800000002</v>
      </c>
    </row>
    <row r="238" spans="2:3" x14ac:dyDescent="0.2">
      <c r="B238" s="36">
        <v>231</v>
      </c>
      <c r="C238" s="37">
        <f t="shared" si="4"/>
        <v>233.29998460000002</v>
      </c>
    </row>
    <row r="239" spans="2:3" x14ac:dyDescent="0.2">
      <c r="B239" s="36">
        <v>232</v>
      </c>
      <c r="C239" s="37">
        <f t="shared" si="4"/>
        <v>234.26665120000001</v>
      </c>
    </row>
    <row r="240" spans="2:3" x14ac:dyDescent="0.2">
      <c r="B240" s="36">
        <v>233</v>
      </c>
      <c r="C240" s="37">
        <f t="shared" si="4"/>
        <v>235.23331780000001</v>
      </c>
    </row>
    <row r="241" spans="2:3" x14ac:dyDescent="0.2">
      <c r="B241" s="36">
        <v>234</v>
      </c>
      <c r="C241" s="37">
        <f t="shared" si="4"/>
        <v>236.19998440000001</v>
      </c>
    </row>
    <row r="242" spans="2:3" x14ac:dyDescent="0.2">
      <c r="B242" s="36">
        <v>235</v>
      </c>
      <c r="C242" s="37">
        <f t="shared" si="4"/>
        <v>237.166651</v>
      </c>
    </row>
    <row r="243" spans="2:3" x14ac:dyDescent="0.2">
      <c r="B243" s="36">
        <v>236</v>
      </c>
      <c r="C243" s="37">
        <f t="shared" si="4"/>
        <v>238.1333176</v>
      </c>
    </row>
    <row r="244" spans="2:3" x14ac:dyDescent="0.2">
      <c r="B244" s="36">
        <v>237</v>
      </c>
      <c r="C244" s="37">
        <f t="shared" si="4"/>
        <v>239.09998420000002</v>
      </c>
    </row>
    <row r="245" spans="2:3" x14ac:dyDescent="0.2">
      <c r="B245" s="36">
        <v>238</v>
      </c>
      <c r="C245" s="37">
        <f t="shared" si="4"/>
        <v>240.06665080000002</v>
      </c>
    </row>
    <row r="246" spans="2:3" x14ac:dyDescent="0.2">
      <c r="B246" s="36">
        <v>239</v>
      </c>
      <c r="C246" s="37">
        <f t="shared" si="4"/>
        <v>241.03331740000002</v>
      </c>
    </row>
    <row r="247" spans="2:3" x14ac:dyDescent="0.2">
      <c r="B247" s="36">
        <v>240</v>
      </c>
      <c r="C247" s="37">
        <f t="shared" si="4"/>
        <v>241.99998400000001</v>
      </c>
    </row>
    <row r="248" spans="2:3" x14ac:dyDescent="0.2">
      <c r="B248" s="36">
        <v>241</v>
      </c>
      <c r="C248" s="37">
        <f t="shared" si="4"/>
        <v>242.96665060000001</v>
      </c>
    </row>
    <row r="249" spans="2:3" x14ac:dyDescent="0.2">
      <c r="B249" s="36">
        <v>242</v>
      </c>
      <c r="C249" s="37">
        <f t="shared" si="4"/>
        <v>243.9333172</v>
      </c>
    </row>
    <row r="250" spans="2:3" x14ac:dyDescent="0.2">
      <c r="B250" s="36">
        <v>243</v>
      </c>
      <c r="C250" s="37">
        <f t="shared" si="4"/>
        <v>244.8999838</v>
      </c>
    </row>
    <row r="251" spans="2:3" x14ac:dyDescent="0.2">
      <c r="B251" s="36">
        <v>244</v>
      </c>
      <c r="C251" s="37">
        <f t="shared" si="4"/>
        <v>245.8666504</v>
      </c>
    </row>
    <row r="252" spans="2:3" x14ac:dyDescent="0.2">
      <c r="B252" s="36">
        <v>245</v>
      </c>
      <c r="C252" s="37">
        <f t="shared" si="4"/>
        <v>246.83331700000002</v>
      </c>
    </row>
    <row r="253" spans="2:3" x14ac:dyDescent="0.2">
      <c r="B253" s="36">
        <v>246</v>
      </c>
      <c r="C253" s="37">
        <f t="shared" si="4"/>
        <v>247.79998360000002</v>
      </c>
    </row>
    <row r="254" spans="2:3" x14ac:dyDescent="0.2">
      <c r="B254" s="36">
        <v>247</v>
      </c>
      <c r="C254" s="37">
        <f t="shared" si="4"/>
        <v>248.76665020000002</v>
      </c>
    </row>
    <row r="255" spans="2:3" x14ac:dyDescent="0.2">
      <c r="B255" s="36">
        <v>248</v>
      </c>
      <c r="C255" s="37">
        <f t="shared" si="4"/>
        <v>249.73331680000001</v>
      </c>
    </row>
    <row r="256" spans="2:3" x14ac:dyDescent="0.2">
      <c r="B256" s="36">
        <v>249</v>
      </c>
      <c r="C256" s="37">
        <f t="shared" si="4"/>
        <v>250.69998340000001</v>
      </c>
    </row>
    <row r="257" spans="2:3" x14ac:dyDescent="0.2">
      <c r="B257" s="36">
        <v>250</v>
      </c>
      <c r="C257" s="37">
        <f t="shared" si="4"/>
        <v>251.66665</v>
      </c>
    </row>
    <row r="258" spans="2:3" x14ac:dyDescent="0.2">
      <c r="B258" s="36">
        <v>251</v>
      </c>
      <c r="C258" s="37">
        <f t="shared" si="4"/>
        <v>252.6333166</v>
      </c>
    </row>
    <row r="259" spans="2:3" x14ac:dyDescent="0.2">
      <c r="B259" s="36">
        <v>252</v>
      </c>
      <c r="C259" s="37">
        <f t="shared" si="4"/>
        <v>253.5999832</v>
      </c>
    </row>
    <row r="260" spans="2:3" x14ac:dyDescent="0.2">
      <c r="B260" s="36">
        <v>253</v>
      </c>
      <c r="C260" s="37">
        <f t="shared" si="4"/>
        <v>254.56664980000002</v>
      </c>
    </row>
    <row r="261" spans="2:3" x14ac:dyDescent="0.2">
      <c r="B261" s="36">
        <v>254</v>
      </c>
      <c r="C261" s="37">
        <f t="shared" si="4"/>
        <v>255.53331640000002</v>
      </c>
    </row>
    <row r="262" spans="2:3" x14ac:dyDescent="0.2">
      <c r="B262" s="36">
        <v>255</v>
      </c>
      <c r="C262" s="37">
        <f t="shared" si="4"/>
        <v>256.49998300000004</v>
      </c>
    </row>
    <row r="263" spans="2:3" x14ac:dyDescent="0.2">
      <c r="B263" s="36">
        <v>256</v>
      </c>
      <c r="C263" s="37">
        <f t="shared" si="4"/>
        <v>257.46664959999998</v>
      </c>
    </row>
    <row r="264" spans="2:3" x14ac:dyDescent="0.2">
      <c r="B264" s="36">
        <v>257</v>
      </c>
      <c r="C264" s="37">
        <f t="shared" si="4"/>
        <v>258.43331620000004</v>
      </c>
    </row>
    <row r="265" spans="2:3" x14ac:dyDescent="0.2">
      <c r="B265" s="36">
        <v>258</v>
      </c>
      <c r="C265" s="37">
        <f t="shared" si="4"/>
        <v>259.39998279999998</v>
      </c>
    </row>
    <row r="266" spans="2:3" x14ac:dyDescent="0.2">
      <c r="B266" s="36">
        <v>259</v>
      </c>
      <c r="C266" s="37">
        <f t="shared" si="4"/>
        <v>260.36664940000003</v>
      </c>
    </row>
    <row r="267" spans="2:3" x14ac:dyDescent="0.2">
      <c r="B267" s="36">
        <v>260</v>
      </c>
      <c r="C267" s="37">
        <f t="shared" si="4"/>
        <v>261.33331600000002</v>
      </c>
    </row>
    <row r="268" spans="2:3" x14ac:dyDescent="0.2">
      <c r="B268" s="36">
        <v>261</v>
      </c>
      <c r="C268" s="37">
        <f t="shared" si="4"/>
        <v>262.29998260000002</v>
      </c>
    </row>
    <row r="269" spans="2:3" x14ac:dyDescent="0.2">
      <c r="B269" s="36">
        <v>262</v>
      </c>
      <c r="C269" s="37">
        <f t="shared" si="4"/>
        <v>263.26664920000002</v>
      </c>
    </row>
    <row r="270" spans="2:3" x14ac:dyDescent="0.2">
      <c r="B270" s="36">
        <v>263</v>
      </c>
      <c r="C270" s="37">
        <f t="shared" si="4"/>
        <v>264.23331580000001</v>
      </c>
    </row>
    <row r="271" spans="2:3" x14ac:dyDescent="0.2">
      <c r="B271" s="36">
        <v>264</v>
      </c>
      <c r="C271" s="37">
        <f t="shared" si="4"/>
        <v>265.19998240000001</v>
      </c>
    </row>
    <row r="272" spans="2:3" x14ac:dyDescent="0.2">
      <c r="B272" s="36">
        <v>265</v>
      </c>
      <c r="C272" s="37">
        <f t="shared" si="4"/>
        <v>266.16664900000001</v>
      </c>
    </row>
    <row r="273" spans="2:3" x14ac:dyDescent="0.2">
      <c r="B273" s="36">
        <v>266</v>
      </c>
      <c r="C273" s="37">
        <f t="shared" si="4"/>
        <v>267.1333156</v>
      </c>
    </row>
    <row r="274" spans="2:3" x14ac:dyDescent="0.2">
      <c r="B274" s="36">
        <v>267</v>
      </c>
      <c r="C274" s="37">
        <f t="shared" si="4"/>
        <v>268.0999822</v>
      </c>
    </row>
    <row r="275" spans="2:3" x14ac:dyDescent="0.2">
      <c r="B275" s="36">
        <v>268</v>
      </c>
      <c r="C275" s="37">
        <f t="shared" si="4"/>
        <v>269.0666488</v>
      </c>
    </row>
    <row r="276" spans="2:3" x14ac:dyDescent="0.2">
      <c r="B276" s="36">
        <v>269</v>
      </c>
      <c r="C276" s="37">
        <f t="shared" si="4"/>
        <v>270.03331539999999</v>
      </c>
    </row>
    <row r="277" spans="2:3" x14ac:dyDescent="0.2">
      <c r="B277" s="36">
        <v>270</v>
      </c>
      <c r="C277" s="37">
        <f t="shared" si="4"/>
        <v>270.99998199999999</v>
      </c>
    </row>
    <row r="278" spans="2:3" x14ac:dyDescent="0.2">
      <c r="B278" s="36">
        <v>271</v>
      </c>
      <c r="C278" s="37">
        <f t="shared" si="4"/>
        <v>271.96664859999998</v>
      </c>
    </row>
    <row r="279" spans="2:3" x14ac:dyDescent="0.2">
      <c r="B279" s="36">
        <v>272</v>
      </c>
      <c r="C279" s="37">
        <f t="shared" si="4"/>
        <v>272.93331520000004</v>
      </c>
    </row>
    <row r="280" spans="2:3" x14ac:dyDescent="0.2">
      <c r="B280" s="36">
        <v>273</v>
      </c>
      <c r="C280" s="37">
        <f t="shared" si="4"/>
        <v>273.89998180000003</v>
      </c>
    </row>
    <row r="281" spans="2:3" x14ac:dyDescent="0.2">
      <c r="B281" s="36">
        <v>274</v>
      </c>
      <c r="C281" s="37">
        <f t="shared" si="4"/>
        <v>274.86664840000003</v>
      </c>
    </row>
    <row r="282" spans="2:3" x14ac:dyDescent="0.2">
      <c r="B282" s="36">
        <v>275</v>
      </c>
      <c r="C282" s="37">
        <f t="shared" si="4"/>
        <v>275.83331500000003</v>
      </c>
    </row>
    <row r="283" spans="2:3" x14ac:dyDescent="0.2">
      <c r="B283" s="36">
        <v>276</v>
      </c>
      <c r="C283" s="37">
        <f t="shared" si="4"/>
        <v>276.79998160000002</v>
      </c>
    </row>
    <row r="284" spans="2:3" x14ac:dyDescent="0.2">
      <c r="B284" s="36">
        <v>277</v>
      </c>
      <c r="C284" s="37">
        <f t="shared" si="4"/>
        <v>277.76664820000002</v>
      </c>
    </row>
    <row r="285" spans="2:3" x14ac:dyDescent="0.2">
      <c r="B285" s="36">
        <v>278</v>
      </c>
      <c r="C285" s="37">
        <f t="shared" si="4"/>
        <v>278.73331480000002</v>
      </c>
    </row>
    <row r="286" spans="2:3" x14ac:dyDescent="0.2">
      <c r="B286" s="36">
        <v>279</v>
      </c>
      <c r="C286" s="37">
        <f t="shared" si="4"/>
        <v>279.69998140000001</v>
      </c>
    </row>
    <row r="287" spans="2:3" x14ac:dyDescent="0.2">
      <c r="B287" s="36">
        <v>280</v>
      </c>
      <c r="C287" s="37">
        <f t="shared" si="4"/>
        <v>280.66664800000001</v>
      </c>
    </row>
    <row r="288" spans="2:3" x14ac:dyDescent="0.2">
      <c r="B288" s="36">
        <v>281</v>
      </c>
      <c r="C288" s="37">
        <f t="shared" si="4"/>
        <v>281.63331460000001</v>
      </c>
    </row>
    <row r="289" spans="2:3" x14ac:dyDescent="0.2">
      <c r="B289" s="36">
        <v>282</v>
      </c>
      <c r="C289" s="37">
        <f t="shared" si="4"/>
        <v>282.5999812</v>
      </c>
    </row>
    <row r="290" spans="2:3" x14ac:dyDescent="0.2">
      <c r="B290" s="36">
        <v>283</v>
      </c>
      <c r="C290" s="37">
        <f t="shared" si="4"/>
        <v>283.5666478</v>
      </c>
    </row>
    <row r="291" spans="2:3" x14ac:dyDescent="0.2">
      <c r="B291" s="36">
        <v>284</v>
      </c>
      <c r="C291" s="37">
        <f t="shared" ref="C291:C307" si="5">SUM(10+0.9666666*B291)</f>
        <v>284.53331439999999</v>
      </c>
    </row>
    <row r="292" spans="2:3" x14ac:dyDescent="0.2">
      <c r="B292" s="36">
        <v>285</v>
      </c>
      <c r="C292" s="37">
        <f t="shared" si="5"/>
        <v>285.49998099999999</v>
      </c>
    </row>
    <row r="293" spans="2:3" x14ac:dyDescent="0.2">
      <c r="B293" s="36">
        <v>286</v>
      </c>
      <c r="C293" s="37">
        <f t="shared" si="5"/>
        <v>286.46664759999999</v>
      </c>
    </row>
    <row r="294" spans="2:3" x14ac:dyDescent="0.2">
      <c r="B294" s="36">
        <v>287</v>
      </c>
      <c r="C294" s="37">
        <f t="shared" si="5"/>
        <v>287.43331419999998</v>
      </c>
    </row>
    <row r="295" spans="2:3" x14ac:dyDescent="0.2">
      <c r="B295" s="36">
        <v>288</v>
      </c>
      <c r="C295" s="37">
        <f t="shared" si="5"/>
        <v>288.39998080000004</v>
      </c>
    </row>
    <row r="296" spans="2:3" x14ac:dyDescent="0.2">
      <c r="B296" s="36">
        <v>289</v>
      </c>
      <c r="C296" s="37">
        <f t="shared" si="5"/>
        <v>289.36664740000003</v>
      </c>
    </row>
    <row r="297" spans="2:3" x14ac:dyDescent="0.2">
      <c r="B297" s="36">
        <v>290</v>
      </c>
      <c r="C297" s="37">
        <f t="shared" si="5"/>
        <v>290.33331400000003</v>
      </c>
    </row>
    <row r="298" spans="2:3" x14ac:dyDescent="0.2">
      <c r="B298" s="36">
        <v>291</v>
      </c>
      <c r="C298" s="37">
        <f t="shared" si="5"/>
        <v>291.29998060000003</v>
      </c>
    </row>
    <row r="299" spans="2:3" x14ac:dyDescent="0.2">
      <c r="B299" s="36">
        <v>292</v>
      </c>
      <c r="C299" s="37">
        <f t="shared" si="5"/>
        <v>292.26664720000002</v>
      </c>
    </row>
    <row r="300" spans="2:3" x14ac:dyDescent="0.2">
      <c r="B300" s="36">
        <v>293</v>
      </c>
      <c r="C300" s="37">
        <f t="shared" si="5"/>
        <v>293.23331380000002</v>
      </c>
    </row>
    <row r="301" spans="2:3" x14ac:dyDescent="0.2">
      <c r="B301" s="36">
        <v>294</v>
      </c>
      <c r="C301" s="37">
        <f t="shared" si="5"/>
        <v>294.19998040000002</v>
      </c>
    </row>
    <row r="302" spans="2:3" x14ac:dyDescent="0.2">
      <c r="B302" s="36">
        <v>295</v>
      </c>
      <c r="C302" s="37">
        <f t="shared" si="5"/>
        <v>295.16664700000001</v>
      </c>
    </row>
    <row r="303" spans="2:3" x14ac:dyDescent="0.2">
      <c r="B303" s="36">
        <v>296</v>
      </c>
      <c r="C303" s="37">
        <f t="shared" si="5"/>
        <v>296.13331360000001</v>
      </c>
    </row>
    <row r="304" spans="2:3" x14ac:dyDescent="0.2">
      <c r="B304" s="36">
        <v>297</v>
      </c>
      <c r="C304" s="37">
        <f t="shared" si="5"/>
        <v>297.0999802</v>
      </c>
    </row>
    <row r="305" spans="2:3" x14ac:dyDescent="0.2">
      <c r="B305" s="36">
        <v>298</v>
      </c>
      <c r="C305" s="37">
        <f t="shared" si="5"/>
        <v>298.0666468</v>
      </c>
    </row>
    <row r="306" spans="2:3" x14ac:dyDescent="0.2">
      <c r="B306" s="36">
        <v>299</v>
      </c>
      <c r="C306" s="37">
        <f t="shared" si="5"/>
        <v>299.0333134</v>
      </c>
    </row>
    <row r="307" spans="2:3" ht="13.8" thickBot="1" x14ac:dyDescent="0.25">
      <c r="B307" s="38">
        <v>300</v>
      </c>
      <c r="C307" s="39">
        <f t="shared" si="5"/>
        <v>299.99997999999999</v>
      </c>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6</vt:i4>
      </vt:variant>
    </vt:vector>
  </HeadingPairs>
  <TitlesOfParts>
    <vt:vector size="6" baseType="lpstr">
      <vt:lpstr>Sheet1</vt:lpstr>
      <vt:lpstr>チュートリアル</vt:lpstr>
      <vt:lpstr>勇者の攻撃</vt:lpstr>
      <vt:lpstr>キャラ操作仕様</vt:lpstr>
      <vt:lpstr>妖精</vt:lpstr>
      <vt:lpstr>画面UI</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S-JoBi623</dc:creator>
  <cp:lastModifiedBy>S-JoBi623</cp:lastModifiedBy>
  <cp:lastPrinted>2018-10-19T03:29:08Z</cp:lastPrinted>
  <dcterms:created xsi:type="dcterms:W3CDTF">2018-10-15T00:08:26Z</dcterms:created>
  <dcterms:modified xsi:type="dcterms:W3CDTF">2018-11-07T01:53:05Z</dcterms:modified>
</cp:coreProperties>
</file>